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015" windowHeight="12975" firstSheet="1" activeTab="1"/>
  </bookViews>
  <sheets>
    <sheet name="首页" sheetId="4" state="hidden" r:id="rId1"/>
    <sheet name="YonSuite(标准版)公有云" sheetId="27" r:id="rId2"/>
    <sheet name="YonSuite(标准版)公有云- 仅支持老客户续费产品" sheetId="29" r:id="rId3"/>
    <sheet name="YS定价说明" sheetId="8" state="hidden" r:id="rId4"/>
    <sheet name="WpsReserved_CellImgList" sheetId="23" state="veryHidden" r:id="rId5"/>
  </sheets>
  <definedNames>
    <definedName name="_xlnm._FilterDatabase" localSheetId="1" hidden="1">'YonSuite(标准版)公有云'!$A$4:$GB$208</definedName>
    <definedName name="_xlnm._FilterDatabase" localSheetId="2" hidden="1">'YonSuite(标准版)公有云- 仅支持老客户续费产品'!$A$4:$GB$153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<sst xmlns="http://schemas.openxmlformats.org/spreadsheetml/2006/main" count="539" uniqueCount="299">
  <si>
    <t>报价项</t>
  </si>
  <si>
    <t>YonSuite专业版定价单</t>
  </si>
  <si>
    <t>产品费用</t>
  </si>
  <si>
    <t>一次性费用</t>
  </si>
  <si>
    <t>标准服务</t>
  </si>
  <si>
    <t>高级特性</t>
  </si>
  <si>
    <t>实施服务</t>
  </si>
  <si>
    <t>按照YonSuite实施标准定价参考报价，可输入具体报价</t>
  </si>
  <si>
    <t>小计</t>
  </si>
  <si>
    <t>合计</t>
  </si>
  <si>
    <t>YonSuite(标准版)公有云定价单</t>
  </si>
  <si>
    <t>领域</t>
  </si>
  <si>
    <t>子领域</t>
  </si>
  <si>
    <t>产品名称</t>
  </si>
  <si>
    <t>计量单位</t>
  </si>
  <si>
    <t>收费类型</t>
  </si>
  <si>
    <t>包含许可数</t>
  </si>
  <si>
    <t>基础价格
（元/年）</t>
  </si>
  <si>
    <t>是否选择</t>
  </si>
  <si>
    <t>购买许可数</t>
  </si>
  <si>
    <t>价格阶梯</t>
  </si>
  <si>
    <t>单价
（元/年）</t>
  </si>
  <si>
    <t>金额（元/年）</t>
  </si>
  <si>
    <t>产品购买约束</t>
  </si>
  <si>
    <t>限制销售</t>
  </si>
  <si>
    <t>不允许打折</t>
  </si>
  <si>
    <t>产品功能说明与客户价值</t>
  </si>
  <si>
    <t>备注说明</t>
  </si>
  <si>
    <t>财务云</t>
  </si>
  <si>
    <t>财务会计</t>
  </si>
  <si>
    <t>总账</t>
  </si>
  <si>
    <t>特性+用户数</t>
  </si>
  <si>
    <t>产品订阅</t>
  </si>
  <si>
    <t>——</t>
  </si>
  <si>
    <t>阶梯许可（元）：
2-20：1,000 
21-30：800
许可名称为：“财务云、供应链云、人力云许可”，该许可起售门槛2个。</t>
  </si>
  <si>
    <t>总账模块是财务会计系统的核心，主要包括凭证管理、损益转账、期末处理、现金流量分析、账表查询等基本业务应用；连接业务系统与报表数据，从业务系统通过事项会计平台向总账传递凭证，为财务核算和企业报表提供数据来源。</t>
  </si>
  <si>
    <t>固定资产</t>
  </si>
  <si>
    <t>固定资产模块从财务角度实现了企业资产全生命周期管理及核算，从新增到处置过程的价值进行跟踪管理，其不仅可用于固定资产的价值管理，同时也可对无形资产、递延资产的进行管理和核算，支持依据会计准则或税务要求进行折旧摊销。固定资产模块的主要功能包括固定资产入账建卡、折旧与分配、资产处置、资产减值等基本日常业务应用。</t>
  </si>
  <si>
    <t>应收管理</t>
  </si>
  <si>
    <t>应收管理主要用于核算和管理企业与客户之间的往来款项。在应收管理中，主要处理两方面的业务：销售应收和其他应收。以销售出库单、销售发票、内部交易结算单、零售日报，电商订单日报、应收结算清单、收款单、收款退款单等原始业务事项为依据，分为四个基本业务环节，构成应收管理完整的业务循环，包括应收确认、到期收款、收款核销、期末处理。同时支持收款协议、债权转移、坏账计提、坏账发生收回、汇兑损益计算等业务处理。</t>
  </si>
  <si>
    <t>应付管理</t>
  </si>
  <si>
    <t>应付管理主要用于核算和管理单位与供应商之间的往来款项。在应付管理中，主要处理两方面业务：采购应付和其他应付。以采购发票、应付结算清单、付款单等原始单据为依据，分为四个基本业务环节，构成应付管理完整的业务循环，包括应付账款确认、到期付款、付款核销、期末处理。同时支持付款协议、债务转移、汇兑损益计算等业务处理。</t>
  </si>
  <si>
    <t>存货核算</t>
  </si>
  <si>
    <t>必须购买“库存管理”</t>
  </si>
  <si>
    <t>存货管理是从成本的角度管理存货的出入库业务。存货核算服务以从业务系统采集的采购入库单、产成品入库单、调拨入库单、其他入库单、销售出库单、材料出库单、调拨出库单、其他出库单等业务事项或在存货核算系统中新增的损益出、入会计事务作为数据事项来源形成存货的会计事务，完成对出入库业务成本核算、采购暂估业务的财务处理、内部交易业务的自动识别、存货成本的调整等，及时准确的核算各个事项的入库成本、出库成本和结余成本。</t>
  </si>
  <si>
    <t>收入管理</t>
  </si>
  <si>
    <t>收入管理满足新收入准则要求，实现企业收入核算管理，支持不同的收入确认方法、收入确认时点的收入核算处理。</t>
  </si>
  <si>
    <t>电子凭证管理</t>
  </si>
  <si>
    <t>必须购买“总账”</t>
  </si>
  <si>
    <t>电子凭证管理以满足接收端试点单位在执行会计数据标准，接收处理电子凭证，验证相关会计数据标准的科学性、合理性、安全性、稳定性、经济可行性和操作可行性为基础，为接收端单位提供数据服务支持。</t>
  </si>
  <si>
    <t>收支合同</t>
  </si>
  <si>
    <t>必须购买“费用报账（基础版）”
或“应付管理”或“应收管理”</t>
  </si>
  <si>
    <t>支持付款合同、收款合同的录入、审批、变更、执行、统计查询。</t>
  </si>
  <si>
    <t>全球司库</t>
  </si>
  <si>
    <t>现金管理</t>
  </si>
  <si>
    <t>现金管理（含结算平台）管理企业的各个资金账户的收支结算、核算与实时监控。对企业的收付款业务进行综合的单据维护、审核、结算、网银支付进行集中处理。结算平台是连接业务和结算工具的通道，对待付款的业务选择合适的结算工具完成结算。对于选择银企直联结算的业务，可以在付款指令工作台对付款指令进行管理，包括将指令发送到银行、更新指令状态、处理异常指令，对于有明确规则的业务，可以实现智能化自动提交指令。</t>
  </si>
  <si>
    <t>票证管理</t>
  </si>
  <si>
    <t>票证管理，包括三部分内容。商业汇票、信用证、保函三类结算工具的业务处理及会计核算。
商业汇票，支持应收票据的收票、背书、贴现、质押、托收业务处理及核算。支持应付票据的出票、签发、付票、兑付业务处理及核算。
信用证管理，支持开证业务（进口）的开证申请、开证办理、到单登记、到单付款。 收证业务（出口）的收证申请、收证办理、交单办理、交单收款等业务处理及核算。
保函业务：支持开函业务（付款）的开函申请、开函登记、开函受理、开函变更。收函业务（收款）的收函申请、收函登记、收函变更等业务处理及核算。
票证管理售卖组合建议：
场景1：票证台账登记与收付款结算集成应用，必须购买“票证管理+现金管理+应收管理或应付管理”。
场景2：票证台账登记，不与收付款核算集成。可单独购买“票证管理”。</t>
  </si>
  <si>
    <t>数据服务</t>
  </si>
  <si>
    <t>企业报表</t>
  </si>
  <si>
    <t>二维报表展现方式，可实现报表计算、校验、折算、提交审批、查询等功能。既能存储单体数据，也可存储汇总报表、合并报表、差额报表。基础价包含6张财务报表模板（资产负债表、利润表、现金流量表、所有者权益变动表，两张自定义报表），如有自定义其他模板，需另外加购许可</t>
  </si>
  <si>
    <t>报表数指的是发布报表的许可数量，许可指的是运行样表，和组织数量无关，单组织一个样表，多组织也是一个样表。</t>
  </si>
  <si>
    <t>供应链云</t>
  </si>
  <si>
    <t>销售服务</t>
  </si>
  <si>
    <t>销售管理</t>
  </si>
  <si>
    <t>如果需要使用销售返利或B2B促销活动，需要购买B2B营销政策。</t>
  </si>
  <si>
    <t>销售管理通过全面的交易类型和灵活的业务流程配置，支持企业多组织、多元化经营下，各种销售业务处理规则和业务流转模型，提供了报价、合同、订单、发货、开票、收款等完整销售全过程的管理业务，支持普通销售、直运销售、分期收款、客户寄售等多种类型的销售业务，并可通过销售价格、信用进行实时监控。</t>
  </si>
  <si>
    <t>采购供应</t>
  </si>
  <si>
    <t>采购管理</t>
  </si>
  <si>
    <t>采购管理帮助企业实现合理的物资供应管理以及规范采购业务流程，能够对采购过程进行管理、跟进和控制。采购管理包括采购申请、采购订货、到货入库、发票管理、采购结算、价格及供应商供货信息管理等功能，支持标准采购、服务采购、资产采购、费用采购等多种采购业务。</t>
  </si>
  <si>
    <t>库存管理</t>
  </si>
  <si>
    <t>如果需要通过奇门接口与云仓对接，请购买营销云-WMS集成。</t>
  </si>
  <si>
    <t>库存管理包括库存业务、库存控制、库存分析等方面内容。实时准确处理收、发、调、盘、调整等完整库存业务；及时跟踪管控业务过程；实时反映并分析库存的异常状态，为企业运营管理提供精准有效的决策依据</t>
  </si>
  <si>
    <t>条码服务</t>
  </si>
  <si>
    <t>必须购买库存管理</t>
  </si>
  <si>
    <r>
      <rPr>
        <sz val="14"/>
        <color theme="1"/>
        <rFont val="微软雅黑"/>
        <charset val="134"/>
      </rPr>
      <t>本条码管理功能配置灵活，可满足各类条码生成、识别及管理需求，核心功能如下：</t>
    </r>
    <r>
      <rPr>
        <sz val="14"/>
        <color theme="1"/>
        <rFont val="Times New Roman"/>
        <charset val="134"/>
      </rPr>
      <t>​</t>
    </r>
    <r>
      <rPr>
        <sz val="14"/>
        <color theme="1"/>
        <rFont val="微软雅黑"/>
        <charset val="134"/>
      </rPr>
      <t xml:space="preserve">
1）规则设置：支持建档式与解析式两种类型。建档式规则通过预设逻辑创建标准化条码档案；解析式规则可解析外部条码并提取业务信息。建档式规则条码类型支持选择外部条码，用于支持外部条码生成条码档案，建档式规则支持序列号；解析式规则条码类型支持选择序列号，用于支持首次入库扫描识别序列号，支持指定编码或解析的业务属性，支持特征。
2）条码档案：可以导入方式生成条码档案，支持自定义导入模板；支持根据建档式规则创建物料的条码和箱码；可以手工指定物料生码；支持参照单据、存量生码；也可支持单据保存审核时自动生码；支持设计条码标签，可以为不同的条码设定不同的打印样式。
特殊说明：原来内置的友空间扫码功能不变，但由于效率问题不推荐，故不做为核心功能描述。有移动端仓储作业需求的客户主推“供应链/采购供应/PDA仓储作业”产品。</t>
    </r>
  </si>
  <si>
    <t>人力云</t>
  </si>
  <si>
    <t>组织与员工管理</t>
  </si>
  <si>
    <t>组织与员工管理是人力云的业务底座，以提供全面、准确、合规的组织、人员信息为目标，面向多组织、多业态、多地点、多工种的成长型企业，提供了全时间轴组织架构和人员档案配置与记录以及灵活的组织拆分与合并、人员入转调离、合同新签续签、电子合同、员工证明、员工关怀等业务流程管理，为客户人力管理升级和组织赋能、目标落地提供最全面的基础能力。</t>
  </si>
  <si>
    <t>1、包含组织管理、员工管理、合同协议、员工服务、编制管理、招聘需求
2、员工入职信息采集证件OCR识别需额外购买卡证识别OCR
3、劳动合同电子签需要额外购买可信签份数</t>
  </si>
  <si>
    <t>时间管理</t>
  </si>
  <si>
    <t>假勤管理</t>
  </si>
  <si>
    <t>假勤管理含考勤排班、休假、移动打卡；假勤管理是指企业根据相关法律法规和内部规章制度，对员工的休假申请、出勤情况、考勤记录等进行统一管理和监督的过程。这一过程旨在确保员工能够合理安排休息与工作时间，维护企业的正常运营秩序，同时提高员工的工作效率和积极性。</t>
  </si>
  <si>
    <t>1、可独立使用不依赖组织与员工管理，可与协同云组合售卖</t>
  </si>
  <si>
    <t>全面薪酬</t>
  </si>
  <si>
    <t>薪酬核算</t>
  </si>
  <si>
    <t>薪酬核算包含复杂场景定调薪与算薪全流程、社保与个税业务、成本分摊及常用报表与分析看板。包含以下3个模块。
薪资核算：支持根据企业的发薪期间、发薪范围、薪酬结构、发薪项目等设置符合企业薪酬制度的发薪方案；进行日常的薪资数据维护、薪酬计算、发薪申请审批等业务流程；对于薪酬计算的结果，支持直接导出报盘文件或与现金管理集成应用，通过现金模块直接进行网银发放；支持与财务模块集成，薪资分摊生成总账凭证。支持发薪前员工与经理确认，支持工资条及确认。
薪资预算：支持预算项目、预算编制、预算看板及分析；支持按照企业管理需求设置预算的管控模式，设置预算项目、预算控制与预警方式；按照管控模式和预算项目进行预算的制定和发布；根据发布的预算进行薪资支付的控制和预警；根据企业经营状况进行预算的调整；在预算管理的过程中形成企业的预算及执行报表。
社保管理：包含社保业务办理、社保档案、社保缴交、社保分析。 企业可灵活设置险种及方案，系统预置通用险种，支持自定义扩展；支持社保增员/减员/变更等多种社保业务办理；按照最新的社保档案及缴交规则生成缴交数据，支持对历史月进行社保补缴；支持社保档案查询。
薪酬核算配合全员应用自助服务可提供工资条。</t>
  </si>
  <si>
    <t>1、包含薪资核算、薪资预算、社保管理
2、可独立使用不依赖组织与员工管理
3、工资条需购买全员应用自助服务
4、工资条二次密码需额外购买apilink短信API接口次数</t>
  </si>
  <si>
    <t>项目云</t>
  </si>
  <si>
    <t>项目过程</t>
  </si>
  <si>
    <t>项目过程管理，提供项目启动、策划、执行、监控、收尾全生命周期管理服务，完成从时间、成本、进度三维管控（含项目立项、资源管理（人员、物资）、项目预算、进度管理、项目履约（销售、采购）、项目收尾（验收、结项）及项目分析服务），为企业精细化数智管理提供强有力支撑，提高项目运营效率。</t>
  </si>
  <si>
    <t>项目预算</t>
  </si>
  <si>
    <t>必须购买“项目过程”</t>
  </si>
  <si>
    <t>项目预算，包含项目预算科目表、预算编制方案、预算编制、预算执行规则设置等。</t>
  </si>
  <si>
    <t>费控服务</t>
  </si>
  <si>
    <t>费用报账（基础版）</t>
  </si>
  <si>
    <t>用户数</t>
  </si>
  <si>
    <t>费用报账（基础版）为企业先进的对私报销、对公支付和商旅管理解决方案，通过智能费控服务系统，实现企业费用的精细化管理。致力于加速费用报销的处理效率，简化相关流程，通过智能稽核对交易进行审计稽查，从而消除报销人报销及财务人员审核的繁琐任务，让费控工作更简捷，助力企业实现卓越运营。企业有对公支付报账业务管理，还需要购买“收支合同“</t>
  </si>
  <si>
    <t>费控U8/U8C/U9C总账集成</t>
  </si>
  <si>
    <t>必须购买“费用报账（基础版）”</t>
  </si>
  <si>
    <t>支持YonSuite费控与U8/U8C/U9C总账对接。</t>
  </si>
  <si>
    <t>税务服务</t>
  </si>
  <si>
    <t>进项发票</t>
  </si>
  <si>
    <t>税号数</t>
  </si>
  <si>
    <t>如果需要做发票OCR识别，请购买“平台-OCR识别服务-OCR(发票拍照、识别)”；
如果需要做发票查验，请购买“增值税发票验真解析”；
如果需要从税局直接获取进项发票或做勾选认证，请购买“勾选认证通道”</t>
  </si>
  <si>
    <t>对进项发票进行统一的接收、查验、管理，建立统一的企业受票台账，及时发现问题票、假票、重复报销的发票，降低财务风险、简化财务流程。支持多个票种的数据采集。支持企业费用报销、采购报账等受票业务，并提供多种OpenAPI，与业务系统实现对接。提供进项发票抵扣、进项转出等业务操作。提供勾选认证功能。认证通过的发票数据形成抵扣统计表、抵扣明细表。</t>
  </si>
  <si>
    <t>销项发票</t>
  </si>
  <si>
    <t>购买约束：购买销项发票必须同时购买销项开票集成</t>
  </si>
  <si>
    <t>支持纸电票一体化开具。支持数电电票（普票、专票）、数电纸票业务开票。支持货物运输服务、旅客运输服务、不动产销售服务、不动产经营租赁等多种特定发票开具。支持多种OpenAPI与各类业务系统实现集成开票、移动开票、二维码扫码开票、微信公众号自助开票、预约开票等多种应用场景。提供内容丰富的开票数据查询。</t>
  </si>
  <si>
    <t>销项开票集成</t>
  </si>
  <si>
    <t>1、必须购买“销项发票”；
2、填写客户实际使用销项发票的税号数</t>
  </si>
  <si>
    <t>提供非乐企模式下自动开具数电票的基础服务。</t>
  </si>
  <si>
    <t>勾选认证通道</t>
  </si>
  <si>
    <t>必须购买“进项发票”或“增值税及附加税费”</t>
  </si>
  <si>
    <t>通过勾选认证通道可以直连税局进行进项发票的勾选认证、进项发票下载、销项发票下载等业务处理。</t>
  </si>
  <si>
    <t>增值税发票解析验真</t>
  </si>
  <si>
    <t>次数</t>
  </si>
  <si>
    <t>必须购买“税务服务-进项发票”或“费控服务-费用报账（基础版）”</t>
  </si>
  <si>
    <t>提供增值税发票解析验真服务（含纸票、电子发票）</t>
  </si>
  <si>
    <t>第一次购买“进项发票”的客户，按租户赠送1000次增值税发票解析验真服务。</t>
  </si>
  <si>
    <t>软证书</t>
  </si>
  <si>
    <t>必须购买“销项发票”或“进项发票”或“税企直连”任意模块</t>
  </si>
  <si>
    <t>支持企业软证书授权和获取，可同时支持进项、销项、电子报税等免硬件、短信验证码登录电子税务局。目前支持软证书登录的地区：
北京、上海、湖南、新疆、宁波、山西、内蒙古、黑龙江、浙江、安徽、福建（不含厦门）、江西、山东、青岛、河南、广东（不含深圳）、广西、海南、重庆、四川、贵州、陕西、青海、宁夏
除已购买"乐企开票集成”等乐企相关物料的项目外，其他均建议购买软证书，以保证开电子报税对接电子税务后登录的效率和稳定性。</t>
  </si>
  <si>
    <t>合同管理</t>
  </si>
  <si>
    <t>数智合同</t>
  </si>
  <si>
    <t>1个及以上</t>
  </si>
  <si>
    <t>1、必须购买“合同承办人应用”
2、如果需要在线编辑，需要购买“协同云-文档在线协作”；
3、如果需要进行电子签约，需要购买“可信签-电子合同签署流量”</t>
  </si>
  <si>
    <t>包含应用：合同准备、合同缔约中心、合同缔约管理、合同事务管理、合同中心、合同分析、可信签配置
合同缔约，提供通用合同缔约过程管理，包括合同管理体系建立、起草、审批、签署、生效、变更、办结统计分析等全生命周期管理服务，同时为BIP中的各领域业务合同提供统一的缔约入口
合同中心：BIP的统一合同数据资产中心，可归集和查询合同缔约、业务履约、财务结算数据，如采购、销售的合同信息、订单信息、收付款和结算信息等</t>
  </si>
  <si>
    <t>合同承办人应用</t>
  </si>
  <si>
    <t>21及以上</t>
  </si>
  <si>
    <t>必须购买“数智合同”</t>
  </si>
  <si>
    <t>主要功能：合同起草、审批、我的签署、我的合同（含新增、变更）等。主要应用对象：合同承办的业务人员
数智合同承办人应用针对的是合同承办人员，负责合同起草等业务操作，若对于管理用户和系统管理员，需要购买专业许可；包含：合同缔约中心、我的合同、合同审批、合同签署、承办人工作台、合同管理首页</t>
  </si>
  <si>
    <t>电子会计档案</t>
  </si>
  <si>
    <t>全宗数量</t>
  </si>
  <si>
    <t>系统提供档案接收、档案整理、档案保存、档案利用、档案统计、档案处置功能。支持业务单据、相关凭证、凭证附件、税务发票、完税材料、财务报表等会计资料的电子归档管理。</t>
  </si>
  <si>
    <t>全宗数量即核算账簿数</t>
  </si>
  <si>
    <t>营销云</t>
  </si>
  <si>
    <t>全渠道营销</t>
  </si>
  <si>
    <t>订货管理</t>
  </si>
  <si>
    <t xml:space="preserve">用户数 </t>
  </si>
  <si>
    <t>51-100</t>
  </si>
  <si>
    <t>客户通过电商化的订货门户网站（PC&amp;移动端）下单，跟进销售全流程。
1、订货端：通过订货平台，实现客户自助下单、发货申请、查看销售合同、自助付款及对账、及时跟踪反馈。
2、管理端（销售管理）：提供从下单、发货、出库、开票到收款的订单执行全过程业务处理服务。系统支持诸如普通销售、直运业务、发出商品、购销协同、销售退货等多种销售业务。</t>
  </si>
  <si>
    <t>营销政策</t>
  </si>
  <si>
    <t>包含：B2B促销、信用管理、返利中心
1、B2B促销满足活动中针对促销对象及促销基准的多元化数据维度提取和规则组合抽象应用，实现了商品买赠、降价、组合促销、加价购等灵活多样的促销方式满足企业随需多变的促销管理诉求。
2、为企业打造全局信用管控能力，从信用计划、准入授予、过程管控、预警评估、信用看板，完整掌控销售信用构建灵活可配的信用管控模型。
3、销售返利通过全面的交易类型和灵活的返利政策定义，支持大型集团企业多组织、多元化经营下各种销售返利模式，实现返利计算、返利兑付全过程管理。</t>
  </si>
  <si>
    <t xml:space="preserve">注意：
1、b2b促销：促销的规则在订货管理（b2b商城）或企业销售管理端体现，所以如果不买其中的二选一该功能体现不出来效果）
2、信用管理：产品支持按订单、发货单、出库单、退款单设置检查规则，如果用户没有应该的模块，设置的信用规则看不到效果
</t>
  </si>
  <si>
    <t>新零售</t>
  </si>
  <si>
    <t>B2C订单中心</t>
  </si>
  <si>
    <t>电商数据量</t>
  </si>
  <si>
    <t>包含30万条</t>
  </si>
  <si>
    <t>订单处理、售后处理、买赠促销、存量管理、电商业财税对账、物流费用对账。B2C订单中心的标准服务包含每年30万单基础单量（当年有效）。
电商及O2O订单处理。已对接50余家电商平台：天猫、淘宝、京东、淘分销、1688、抖音、快手、拼多多、小红书、美团、饿了么等。
该报价不包含第三方电商平台店铺授权服务费，店铺授权服务费由相应电商平台制定并在平台收取。</t>
  </si>
  <si>
    <t>协同云</t>
  </si>
  <si>
    <t>友空间微信小程序</t>
  </si>
  <si>
    <t>特性</t>
  </si>
  <si>
    <t xml:space="preserve">补充“友空间”移动APP端覆盖场景，打造在微信端的统一入口，直接触达用户C端最普及流量入口，为社会化业务升级提供更便捷的入口途径；支持将流程待办及移动审批的待办推送至友空间微信服务号，覆盖YonBIP多个领域产品线移动应用； </t>
  </si>
  <si>
    <t>AI会议纪要管理服务</t>
  </si>
  <si>
    <t>个/年</t>
  </si>
  <si>
    <t>支持通过会议录制的纪要文件转存至文库，智能体搭建及调度时即时调用文库知识库中的相关纪要文件，实现便捷企业知识资产沉淀与利用。</t>
  </si>
  <si>
    <t>文档在线协作</t>
  </si>
  <si>
    <t>OEM产品，覆盖友空间IM、文库、会议纪要、电子合同、公文正文在线编辑等应用场景中进行适配，下单后根据购买许可数进行授权后正常使用；私有化支持与WPS文档中台集成</t>
  </si>
  <si>
    <t>零代码开发</t>
  </si>
  <si>
    <t>开发用户数</t>
  </si>
  <si>
    <t>11-50</t>
  </si>
  <si>
    <t>支持用户使用可视化设计工具，进行业务模型、页面交互、角色定义初步完成应用搭建与定制，通过图形化界面、组件拖拽、模型驱动等多种方式，实现PC、移动轻应用等多端开发体验。</t>
  </si>
  <si>
    <t>1、支持用户使用可视化设计工具，通过图形化界面、组件拖拽、模型驱动等多种方式，实现PC、移动轻应用等多端开发体验。
2、在零代码中创建的“数据分析”页面，只提供基础组件、只能选择零代码的业务对象作为基础模型，来创建分析看板；如果需要语义模型和高级组件等，则需购买智能分析的相关产品规格。
3、零代码开发基于YonGPT大模型智能生成表单需购买“YonGPT大模型服务 ”。</t>
  </si>
  <si>
    <t>51及以上</t>
  </si>
  <si>
    <t>云管车</t>
  </si>
  <si>
    <t>支持车辆档案管理、驾驶员管理、用车申请、派车管理、出还车管理、车务管理、油卡管理、用车统计等功能，涵盖企业用车，管理员派车，车辆协调统计等场景，助力管理员高效管理企业车辆。</t>
  </si>
  <si>
    <t>用品管理</t>
  </si>
  <si>
    <t>包括办公用品基础设置，包含存放地点管理、用品分类管理和用品档案管理。是对用品档案和用品分类进行基础的信息管理</t>
  </si>
  <si>
    <t>业务连接</t>
  </si>
  <si>
    <t>系统数</t>
  </si>
  <si>
    <t>包含NC、NCC、U8业务连接集成，如NC/NCC供应链、NC/NCCC财务、NC/NCCC生产制造、U8会计凭证、U8请购单等业务套件连接；连接三方系统需单独评估</t>
  </si>
  <si>
    <t>工资条</t>
  </si>
  <si>
    <t>支持从后台上传excel工资表及读取HR系统薪酬数据，员工在移动端接收、查看、确认与反馈工资条</t>
  </si>
  <si>
    <t>工资条（增强版）</t>
  </si>
  <si>
    <t>包含数据采集与数据输出，支持考勤数据确认、绩效数据确认、奖金数据确认、全员数据采集；在数据输出方面，支持输出工资条消息，输出工资数据给税局，输出报盘文件给银行</t>
  </si>
  <si>
    <t>企业定制运营服务</t>
  </si>
  <si>
    <t>支持按照企业定制要求，提供企业专属表情包、企业订阅号建设，企业专属头像挂件配置、企业电子工牌设计等</t>
  </si>
  <si>
    <t>商业新知</t>
  </si>
  <si>
    <t>行业资讯</t>
  </si>
  <si>
    <t>包括IT互联网、商贸零售、汽车出行、医疗健康、制造业、金融、文娱传媒、房地产、物流运输等行业资讯</t>
  </si>
  <si>
    <t>研究报告</t>
  </si>
  <si>
    <t>包括IT科技、商贸零售、汽车出行、医疗健康、制造业、金融、文娱传媒、房地产、物流运输等行业研究报告</t>
  </si>
  <si>
    <t>岗位知识</t>
  </si>
  <si>
    <t>包括企业管理、市场营销、销售管理、增长运营等岗位知识</t>
  </si>
  <si>
    <t>商业新知内容推荐服务</t>
  </si>
  <si>
    <t>每服务数</t>
  </si>
  <si>
    <t>提供对于定制行业资讯、研究报告、岗位知识等商业新知内容的推荐， 通过关键词将定制内容做主推栏目等</t>
  </si>
  <si>
    <t>平台</t>
  </si>
  <si>
    <t>数字化工作入口</t>
  </si>
  <si>
    <t>数字化建模基于互联网技术架构，结合企业级通用的基础应用组件，如权限、组织、编码规则、调度任务、流程、消息、模板、公式、附件、日志、打印管理和服务，并通过工作台统一组织起来，以统一形式提供给客户，以支撑客户进行公有云、独立部署的企业互联网应用的管理、业务动态建模和运行。
数字化建模主要提供以下功能： 提供角色场景化的工作桌面；提供小应用管理和菜单配置，并提供应用导航；提供权限管理；提供组织管理；提供消息模板的配置，消息的发送，消息统一处理中心；提供后台调度任务管理和监控；提供流程驱动业务流转；提供编码规则管理，以支持动态编码；提供统一的登录页面；提供业务日志的记录和查看；提供打印管理和服务等；提供安全中心基础能力（如安全配置等）；提供协同平台基础能力等。</t>
  </si>
  <si>
    <r>
      <rPr>
        <sz val="14"/>
        <color rgb="FF000000"/>
        <rFont val="微软雅黑"/>
        <charset val="134"/>
      </rPr>
      <t xml:space="preserve">公有云应用免费，默认选择。
</t>
    </r>
    <r>
      <rPr>
        <sz val="14"/>
        <color rgb="FFFF0000"/>
        <rFont val="微软雅黑"/>
        <charset val="134"/>
      </rPr>
      <t>若使用流程效能分析能力需转为YonSuite专业版。</t>
    </r>
  </si>
  <si>
    <t>公有云基础资源</t>
  </si>
  <si>
    <t>存储空间服务</t>
  </si>
  <si>
    <t>数据存储</t>
  </si>
  <si>
    <t>存储量</t>
  </si>
  <si>
    <t>100GB</t>
  </si>
  <si>
    <t>产品不允许打折</t>
  </si>
  <si>
    <t>数据存储服务是基于互联网的、高度可扩展的分布式数据存储解决方案，通过提供弹性存储容量、数据持久性和高级安全措施，支持企业级数据存储管理需求。租户管理员通过公有云基础资源看板监控数据存储占用情况。</t>
  </si>
  <si>
    <r>
      <rPr>
        <sz val="14"/>
        <color rgb="FFFF0000"/>
        <rFont val="微软雅黑"/>
        <charset val="134"/>
      </rPr>
      <t>产品不允许打折</t>
    </r>
    <r>
      <rPr>
        <sz val="14"/>
        <color theme="1"/>
        <rFont val="微软雅黑"/>
        <charset val="134"/>
      </rPr>
      <t xml:space="preserve">
1、默认每租户提供100GB，超过部分加收1000元/100GB/年，以100GB为单位购买，1个许可代表100G。
2、数据存储超过200G客户建议迁移成 数据库专属。</t>
    </r>
  </si>
  <si>
    <t>文件存储</t>
  </si>
  <si>
    <t>500GB</t>
  </si>
  <si>
    <t>文件存储服务提供在线文件访问、存储和备份，支持按需扩展和灵活计费。文件存储包含客户上传的附件文件，文库文件及ES索引文件等。租户管理员通过公有云基础资源看板监控文件存储占用情况。</t>
  </si>
  <si>
    <r>
      <rPr>
        <sz val="14"/>
        <color rgb="FFFF0000"/>
        <rFont val="微软雅黑"/>
        <charset val="134"/>
      </rPr>
      <t>产品不允许打折</t>
    </r>
    <r>
      <rPr>
        <sz val="14"/>
        <color theme="1"/>
        <rFont val="微软雅黑"/>
        <charset val="134"/>
      </rPr>
      <t xml:space="preserve">
1、默认每租户提供500GB，超过部分加收200元/100GB/年，以100GB为单位购买，1个许可代表100G。
2、文件存储包含客户上传的附件文件，文库文件及ES索引文件等。</t>
    </r>
  </si>
  <si>
    <t>流量服务</t>
  </si>
  <si>
    <t>流量</t>
  </si>
  <si>
    <t>1TB</t>
  </si>
  <si>
    <t>流量服务主要包含内容为公有云系统运行时下行流量、文件下载预览流量、系统集成时产生的下行流量、数据导出流量。租户管理员通过公有云基础资源看板监控文件存储占用情况。租户管理员通过公有云基础资源看板监控流量服务占用情况。</t>
  </si>
  <si>
    <r>
      <rPr>
        <sz val="14"/>
        <color rgb="FFFF0000"/>
        <rFont val="微软雅黑"/>
        <charset val="134"/>
      </rPr>
      <t>产品不允许打折</t>
    </r>
    <r>
      <rPr>
        <sz val="14"/>
        <color theme="1"/>
        <rFont val="微软雅黑"/>
        <charset val="134"/>
      </rPr>
      <t xml:space="preserve">
1、默认每租户提供1TB，超过部分，加收200元/100GB/年，以100G为单位购买，1个许可代表100G。
2、流量服务包含内容为公有云系统运行时下行流量、文件下载预览流量、系统集成时产生的下行流量、数据导出流量。
3、订阅年度期满时，未使用的剩余流量将被清零，不再累计至新的订阅年度。</t>
    </r>
  </si>
  <si>
    <t>可信签（YonSign）</t>
  </si>
  <si>
    <t>可信签（YonSign）-电子合同签署流量</t>
  </si>
  <si>
    <t>签署份数</t>
  </si>
  <si>
    <t>500-1000：￥2
1001以上：￥1.6</t>
  </si>
  <si>
    <t>可用于以下领域场景：供应链（销售合同）、营销云（经销协议、框架协议）、人力云（劳动合同、协议签订）、财务云（数智合同）、协同云（审批+表单、公文）、采购云（采购合同）、资产云（租赁合同）、营销云（伙伴认证）</t>
  </si>
  <si>
    <t xml:space="preserve">最小500份起卖，客户可根据实际用量购买。客户订阅每年期内有效，过期作废。
签署份数费用包含了企业实名认证、个人实名认证、第三方数据存证服务。出现法律纠纷需要第三方出证服务的，单次按照800元/次收费，需要联系点聚进行出证。
</t>
  </si>
  <si>
    <t>报表平台</t>
  </si>
  <si>
    <t>发布报表数</t>
  </si>
  <si>
    <t>1-500</t>
  </si>
  <si>
    <t>报表平台是为自定义报表的实现提供定制平台，提供基础的报表与图表可视化功能；自定义报表的具体实现，需由客户自行定制或者委托实施服务人员帮助定制；</t>
  </si>
  <si>
    <t>1、最大限制500许可；报表平台可升级到智能分析
2、报表数指的是可发布报表的许可数量，不是交付给客户的报表数量，交付报表张数需另外收取实施费用，具体请见实施报价表。</t>
  </si>
  <si>
    <t>OCR识别服务</t>
  </si>
  <si>
    <t>OCR(发票拍照、识别)</t>
  </si>
  <si>
    <t>OCR服务可提供对电子发票（含普/专票）、火车票、出租车票、小票等图片的拍照识别、信息提取。</t>
  </si>
  <si>
    <t>若为财税领域使用，建议与“增值税发票验真”一并购买，OCR识别的结果只有经过发票验真才会保存入进项业务台账。
目前OCR的识别次数，没有时间的约束，即如果有OCR次数在订阅期内没有使用完毕，可以在续费时，自动带入到下个订阅期内。</t>
  </si>
  <si>
    <t>卡证识别OCR</t>
  </si>
  <si>
    <t>提供API接口服务，包含常见的卡证类对象的识别如：身份证、银行卡、营业执照、结婚证、毕业证、学位证、出生证明、驾驶证、护照、户口簿、社保卡、律师事务所执业许可证、卫生许可证、不动产权证、烟草专卖零售许可证、来往港澳通行证、海关缴款书等，识别类型持续增加中。</t>
  </si>
  <si>
    <t>开发平台</t>
  </si>
  <si>
    <t>低代码开发</t>
  </si>
  <si>
    <t>3-50</t>
  </si>
  <si>
    <t>低代码开发：包含原“可视化应用构建”和“可视化应用扩展”能力。1、可视化应用构建：以低代码方式构建应用，也是应用建模的过程，支持新建应用的设计能力。2、可视化应用扩展：打开原厂应用，进行数据扩展、页面扩展、业务规则扩展，使原厂应用适应个性化需求；支持原厂应用扩展的设计能力。3、数据分析类页面的设计态和运行时，统一受“平台-数字化建模-报表平台”规格许可控制。</t>
  </si>
  <si>
    <t>1、低代码开发包含 原：可视化应用构建（原：低代码开发平台-标准服务）和 原：可视化应用扩展。基础价格包含默认用户数2个；
2、支持新建应用的设计能力；
3、支持原厂应用扩展的设计能力；
4、数据分析类页面的设计态和运行时，统一受“平台-报表平台”规格许可控制"
5、已覆盖零代码开发能力（具体备注说明详见 零代码开发）。</t>
  </si>
  <si>
    <t>沙箱环境</t>
  </si>
  <si>
    <t>开发沙箱</t>
  </si>
  <si>
    <t>套数</t>
  </si>
  <si>
    <t>开发沙箱：为当前租户开通新的沙箱租户；在沙箱租户内，测试更改或者新建应用程序时，不会损坏客户的正式数据和配置；且变更验证后，可通过沙箱内传输包工具，进行打包、上载变更数据到当前租户，进行部署导入使用。</t>
  </si>
  <si>
    <r>
      <rPr>
        <sz val="14"/>
        <color rgb="FFFF0000"/>
        <rFont val="微软雅黑"/>
        <charset val="134"/>
      </rPr>
      <t>产品不允许打折</t>
    </r>
    <r>
      <rPr>
        <sz val="14"/>
        <color rgb="FF000000"/>
        <rFont val="微软雅黑"/>
        <charset val="134"/>
      </rPr>
      <t xml:space="preserve">
为公有云在线客户和ISV提供的与正式环境隔离的独立环境，可应用于实施测试、开发验证，当测试更改或者新建应用程序时不会损坏客户的正式数据和配置。</t>
    </r>
  </si>
  <si>
    <t>测试沙箱</t>
  </si>
  <si>
    <t>测试沙箱：为您提供选择当前租户内部分数据同步到沙箱租户内的能力，实现模拟正式租户的UAT验证环境建设，可更好的保证上线实施、验证的有效性。</t>
  </si>
  <si>
    <r>
      <rPr>
        <sz val="14"/>
        <color rgb="FFFF0000"/>
        <rFont val="微软雅黑"/>
        <charset val="134"/>
      </rPr>
      <t>产品不允许打折</t>
    </r>
    <r>
      <rPr>
        <sz val="14"/>
        <color rgb="FF000000"/>
        <rFont val="微软雅黑"/>
        <charset val="134"/>
      </rPr>
      <t xml:space="preserve">
为公有云在线客户提供的与正式环境隔离的独立环境，可应用于仿真正式租户进行实施测试、开发验证，当测试更改或者新建应用程序时不会损坏客户的正式数据和配置。
</t>
    </r>
    <r>
      <rPr>
        <sz val="14"/>
        <color rgb="FFFF0000"/>
        <rFont val="微软雅黑"/>
        <charset val="134"/>
      </rPr>
      <t>测试沙箱订单时长需与客户订阅期时长一致。</t>
    </r>
  </si>
  <si>
    <t>全员应用</t>
  </si>
  <si>
    <t>员工服务</t>
  </si>
  <si>
    <t>全员应用自助服务</t>
  </si>
  <si>
    <t>全员用户数</t>
  </si>
  <si>
    <t>51-1000</t>
  </si>
  <si>
    <t>包含员工与经理自助服务，PC/移动自助。包含员工自助档案查看与维护，转调离自助申请，入离职转单与交接，证明申请，自助打卡，休假加班出差申请，调换班申请，考勤月报确认，发薪核算确认，工资条，绩效填报与评价，个人发展计划填写等。 经理可查看团队成员档案与人员结构分析，查看团队假勤信息，代员工发起考勤业务申请，对团队排班，查看团队绩效结果，完成绩效评价与绩效校准。完成各项业务流程审批等。</t>
  </si>
  <si>
    <t>全员人力应用各员工与经理自助应用依赖相应的专业模块。不能独立使用。</t>
  </si>
  <si>
    <t>1001及以上</t>
  </si>
  <si>
    <t>办公协同</t>
  </si>
  <si>
    <t>包含沟通协作基础、审批、文库、公告、会议管理、项目、任务、工作汇报、订阅号、门户、多组织特性；</t>
  </si>
  <si>
    <t>项目成员应用</t>
  </si>
  <si>
    <t>项目成员应用主要包括：项目工作汇报、风险上报、风险应对、项目活动、计划反馈、项目工时、问题记录等内容。</t>
  </si>
  <si>
    <t>报价合计</t>
  </si>
  <si>
    <t>产品订阅费</t>
  </si>
  <si>
    <t>总金额</t>
  </si>
  <si>
    <r>
      <rPr>
        <b/>
        <sz val="18"/>
        <color rgb="FF000000"/>
        <rFont val="微软雅黑"/>
        <charset val="134"/>
      </rPr>
      <t xml:space="preserve">YonSuite(标准版)公有云定价单
</t>
    </r>
    <r>
      <rPr>
        <b/>
        <sz val="14"/>
        <color rgb="FFFF0000"/>
        <rFont val="微软雅黑"/>
        <charset val="134"/>
      </rPr>
      <t>该定价表内产品仅支持老客户续费，不允许新购、加购</t>
    </r>
  </si>
  <si>
    <t>智能会计中台</t>
  </si>
  <si>
    <t>供应链异构业财事项</t>
  </si>
  <si>
    <t>必须购买“存货核算”</t>
  </si>
  <si>
    <t>用于第三方业务系统与YonSuite财务系统的集成应用。通过YonLinker对接到异构业财事项，从而直接对接到BIP财务，解决第三方业务系统对于财务的往来业务核算、存货成本核算以及生成相关的会计凭证，实现异构系统的业财一体化应用。
系统支持对接的单据：期初采购入库单、采购入库、委外入库、产品入库、其他入库、销售出库、材料出库、其他出库、调入、调出、采购发票、采购结算单、销售发票。</t>
  </si>
  <si>
    <t>增值税及附加税费</t>
  </si>
  <si>
    <t>1个税号</t>
  </si>
  <si>
    <t>必须购买“进项发票”</t>
  </si>
  <si>
    <t>增值税主要是对增值税的进项、销项、减免税数据进行归集、处理、智能分析生成报表等综合服务模块。主要提供非税控发票的录入、视同销售管理、未开票收入管理、进项转出管理、农产品核定扣除管理、进销项税会差异比对、优惠政策管理、预缴管理、增值税及附加税费申报等业务处理。</t>
  </si>
  <si>
    <t>消费税及附加税费</t>
  </si>
  <si>
    <t>消费税及附加税费管理主要为在我国境内从事生产、委托加工和进口应税消费品的单位和个人，在特定环节就其销售额或销售数量，计算需要缴纳消费税金额，协助客户完成消费税及附加税费纳税申报工作。</t>
  </si>
  <si>
    <t>企业所得税</t>
  </si>
  <si>
    <t>支持企业所得税总分机构分配方案设置、三项因素自动取数、分配比例计算，并支持申报表自动取数。支持对企业所得税优惠管理，可管理中央或者地方给予企业关于所得税方面的税收优惠。优惠政策通常涉及收入、税率和税额。
支持企业汇算清缴管理，维护汇算清缴相关台账、填写汇算清缴工作底稿，汇算清缴申报表自动取数。为企业完成汇算清缴工作提供了工具。
系统提供研发费用管理，是针对需要进行研发加计扣除或高新技术企业认定口径研发费用归集和申报的企业，提供研发项目费用明细、研发文档归集、研发支出辅助账、研发支出辅助账汇总、研发费用统计表、高新研发支出辅助账、企业研究开发费用结构明细表等申报表。
系统提供按照税法规定，对于符合条件的固定资产，企业可以享受加速折旧政策。固定资产加速折旧功能可以协助企业筛查符合加速折旧政策的固定资产，管理税会差异，计算纳税调整。</t>
  </si>
  <si>
    <t>财行税和其它税费</t>
  </si>
  <si>
    <t>财产行为税管理提供了合同及其他应税凭证、房产、土地、环保税的管理功能，通过相应的台账能够自动生成各税种申报表。该模块支持税种为环境保护税、资源税、印花税、房产税、城镇土地使用税、土地增值税（非房开）、车船税、耕地占用税、契税。以及车辆购置税，工会经费，残疾人就业保障金，文化事业建设费，水利建设专项通过相应的台账能够自动生成各税种申报表。</t>
  </si>
  <si>
    <t>税务报表报告</t>
  </si>
  <si>
    <t>针对重点税源以及财务申报表等特殊事项申报。</t>
  </si>
  <si>
    <t>税务分析</t>
  </si>
  <si>
    <t>对企业的所有发票进行合规性、认证风险、异常发票检查，及时发现企业存在问题，对事前、事后跟踪统计分析，减少企业风险，同时帮助企业预测应交增值税、及税负率，帮助企业实现细维度管理，预测当月应交增值税，提前做税务筹划。</t>
  </si>
  <si>
    <t>税务风控</t>
  </si>
  <si>
    <t>风控预警服务包括进项风控预警、专票获取预警、税务风险评测、发票自检、自动预警、合规校验、供应商黑名单、客户黑名单和预警消息等功能。帮助企业规避增值税发票相关的风险。帮助企业规避纳税申报过程中的风险。</t>
  </si>
  <si>
    <t>税企直连</t>
  </si>
  <si>
    <t>必须购买“增值税及附加税费”或“企业所得税”或“财行税和其它税费”或“税务报表报告”任意一个或多个模块</t>
  </si>
  <si>
    <t>税企直连为企业与税局之间建立直接的数据传输通道，系统提供各个税种申报表的自动填报、各种税款的在线缴款和完税资料下载归档。支持通过内部系统直接向税务部门提交或下载涉税数据，包括：乐企发票上传、乐企汇总确认、发票数据下载等。</t>
  </si>
  <si>
    <t>系统可支持的直连的省份和地区的电子税局、可在线申报的税种在不断更新。与客户签订合同前，请确认当地电子报税支持的具体场景、税种、区域，税种等信息，详见以下链接中的文档（实时更新）：https://docs.qq.com/sheet/DZFNjU05ka1lUSFVo；具体支持地区和税种请咨询产品联系人；</t>
  </si>
  <si>
    <t>税务风险评测</t>
  </si>
  <si>
    <t>检测企业的申报表数据，帮助企业规避纳税申报过程中的风险。系统能够检测六大类涉税风险：增值税税收风险、所得税税收风险、隐瞒收入风险、虚增成本费用风险、往来核算风险以及其他税费风险。系统可生成风险报告。便于企业自查自检加强税务风险自控。</t>
  </si>
  <si>
    <t>税务法规库</t>
  </si>
  <si>
    <t>系统整合全国各官方最新、最热政策资源，集结政策专家团队，通过对企业精准画像和国家政策专业解读、精准匹配和多维度数据标识的大数据分析。企业可获得查询、匹配、订阅、在线专家咨询的全过程政策服务，提高企业财税日常工作效率和精准度，降低企业经营成本和风险。</t>
  </si>
  <si>
    <t>一、报价说明</t>
  </si>
  <si>
    <t>1、产品收费类型分为：产品订阅（按年）和一次性收费；
2、收入确认类型：流量类（按年），周期（按年），里程碑（实施服务），一次性；
3、计量单位：按用户数，按员工数，按税号数，按模板数，按次数，按商家数，按站点数，按特性（指和许可数无关，固定价格）等等；
4、许可控制方式：独立许可控制和共享许可控制；
举例说明：
1）总账：收费类型产品订阅，收入确认类型为周期，按用户数+共享许可收费
2）录入机器人模板：收费类型一次性收费，收入确认类型为一次性，只收取一次，按模板数收费
3）OCR和增值税发票验真：收费类型产品订阅，收入确认类型为流量，按次数收费，订阅期外仍可以使用，什么时候用完什么时候再买
4）税务服务，CRM：为独立许可控制，产品模块+许可；财务供应链制造所有产品，下单时候除了选择产品模块，还得选择共享许可模块，为产品模块+共享许可控制</t>
  </si>
  <si>
    <t>二、公有云租用总体计费原则</t>
  </si>
  <si>
    <t>1. 本次用友云YonSuite产品的报价，采取多种许可控制类型的报价模式，支持按用户数、税号数、特性、使用量等报价。报价单包含标准服务报价、高级特性报价和第三方融合产品报价。
2. 此次新发布的YonSuite专业版，针对全领域目标经营客户，提供所有YonSuite功能特性。
3. 本次新发布的报价单中，产品价格均为含税价格；
4. 关于报价单中产品的商务开通及费用计算：
1)	YonSuite产品的起租日期为客户确认开通使用本云服务日期，该日期不能超过合同签订日期后的30个自然日；
2)	YonSuite产品中的所有服务统一租用时限控制，不支持分服务独立控制租用时限。
3)	费用计价公式：
报价=（各模块基础价格之和+ 许可单价*许可数）*购买年限
5. YonSuite产品支持新购、加购、续费、升级等业务场景。商务加购及续费自动生效，无需再次激活。具体规则如下：
1)	YonSuite产品报价中，如购买的产品为一次性产品，则不参与加购、续费。具体实例如：B2C商城-APP移动商城、营销云集成服务等。
2)	加购采用“往前拉齐”的方式，支持加购许可或产品模块。
“往前拉齐”即“按上次购买服务截至日期拉齐”，指本次加购的云服务截止日期与上次购买服务截止日期拉齐。新增云服务的租赁费用按月计算，加购可使用月数计算为：租赁起止日期的总天数除以30天后的取整数月。
当客户进行模块加购、许可加购时，具体计算方式：
	加购服务可使用月数 = 取整数（（服务到期日期 – 加购生效日期）/ 30）
	加购许可的租用费用 = 加购许可数 * 许可单价 * 加购服务可使用月数/12
	加购应用的租用费用 = 加购服务价格总和 * 加购服务可使用月数/12
3)	YonSuite产品续费规则：当上一次购买的服务未到期进行续费时，续费服务生效时间以上一次购买的服务到期时间为生效时间；当上一次购买的服务已经到期之后再进行续费时，续费服务生效时间可自定义选择。
4)	YonSuite产品续费时，如续费时需要新增模块，需续费和加购分开下单。
6. YonSuite产品默认支持中文简体、中文繁体、英文语种，该多语服务为免费服务，无需商务下单购买，自动开通；
7. YonSuite移动应用全部运行在协同服务基础服务中，需下载协同服务移动端（即友空间app）运行；无需单独购买，YonSuite激活开通并初始化完毕之后，即可使用。
8. YonSuite产品提供测试沙箱，用于客户进行实施系统测试、功能验证或培训等用途；需单独付费购买。与正式租户环境的区别是，测试沙箱不做备份和高可用，不允许在测试沙箱上开展客户正式业务或做性能测试。
9. 本次新发布YonSuite专业版报价中，部分服务增加了许可阶梯报价，部分服务进行了拆分或合并，详情见上市发文中的商务形态变化对照说明。
10. YonSuite报价调价分为客户租用到期时调价和客户租用未到期调价两个场景。
1)	到期调价：公有云租赁客户到期后遇到调价，客户如果新购、加购、或者续费按照新价格执行。客户原合同租赁到期，需要重新签订新合同，按新的报价重新签订用友YonSuite产品租赁合同。
2)	未到期调价：公有云租赁客户未到期遇到调价，客户如果加购、或者续费按照新价格执行，已购买服务保持不变。</t>
  </si>
  <si>
    <t>三、沙箱说明</t>
  </si>
  <si>
    <t>1、测试沙箱说明：
收费标准：
测试沙箱：首年免费，第二年开始10000元/年
2、开发沙箱说明：
按套数收费，6000元/套/年</t>
  </si>
  <si>
    <t>四、报价计算示例</t>
  </si>
  <si>
    <r>
      <rPr>
        <sz val="9"/>
        <rFont val="微软雅黑"/>
        <charset val="134"/>
      </rPr>
      <t xml:space="preserve">计价的基本公式：
     </t>
    </r>
    <r>
      <rPr>
        <b/>
        <sz val="9"/>
        <color rgb="FF000000"/>
        <rFont val="微软雅黑"/>
        <charset val="134"/>
      </rPr>
      <t>报价=（各模块基础价格之和+ 许可单价*许可数）*购买年限</t>
    </r>
  </si>
  <si>
    <t>1、新购——某客户需按注册用户模式购买1套YonSuite专业版云服务
	财务服务(总账、财务报表、现金管理、应收管理、应付管理)5 个用户；
	供应链服务(采购管理、库存管理、销售管理)10个用户；
	购买年限为 2年。
商务：总共需要购买15个用户(5个用户+10 用户)。
     标准报价计算如下:
[(3500+1500+1500+1500+1500+5000+5000+5000)+（15*1200）] ×2=（24500+18000）×2=42500*2=85000</t>
  </si>
  <si>
    <t>2、新购——某客户需按注册用户模式购买1套YonSuite专业版云服务
	财务服务(总账、财务报表、现金管理、应收管理、应付管理)5 个用户；
	供应链(采购管理、库存管理、销售管理)10个用户；
	多组织特性；
	购买年限为2年。
商务：总共需要购买15个用户(5个用户+10 用户)。
     标准报价计算如下:
[(3500+1500+1500+1500+1500+5000+5000+5000）+5000+（15*1200）] ×2=（24500+5000+18000）*2=47500*2=95000</t>
  </si>
  <si>
    <t>3、新购买:某客户需按注册用户模式购买1套YonSuite专业版云服务
	财务服务(总账、财务报表、现金管理、应收管理、应付管理)5 个用户；
	供应链(采购管理、库存管理、销售管理)10个用户；
	全员100用户，办公协同（沟通协作、团队协作、办公协同）；
	年限2年。
商务：总共需要购买用户数: 财务供应链协同分组下：5个用户+10用户=15个用户；办公协同用户数：100个。
标准报价计算如下:
     【【(3500+1500+1500+1500+1500+5000+5000+5000)+（15*1200）】+(6000+50*60)】×2=(42500+9000) ×2=51500*2=103000</t>
  </si>
  <si>
    <t>五、加购与续费公有云租用服务的计算方式</t>
  </si>
  <si>
    <t xml:space="preserve">     加购支持“往前拉齐”的方式，即“按上次购买截至日期拉齐”方式。
（1）“按上次购买截至日期拉齐”方式，指本次加购之前购买的云服务截止日期与上次购买服务截止日期拉齐，则加购价格计算如下：
 新增云服务的租赁费用按月计算，未来可使用月数计算为租赁起止日期的总天数除以30天后的取整数月。具体计算方式：
	加购服务可使用月数 = 取整数（（服务到期日期 – 加购生效日期）/ 30）
	加购许可的租用费用 = 加购许可数 * 许可单价 * 加购服务可使用月数/12
	加购应用的租用费用 = 加购服务价格总和 * 加购服务可使用月数/12</t>
  </si>
  <si>
    <t>方式1: “按上次购买截至日期拉齐”方式，即本次加购之前购买的云服务截止日期与上次购买服务截止日期拉齐。
举例：某客户购买了财务5个注册用户，从2021年1月1日到2021年12月31日，签订了一年的云服务合同，假设在2021年6月30日需要增加5个注册用户，新增的云服务产品租赁费用计算如下：
加购可使用月数=取整数（（2021/12/31-2021/6/30）/30）=6
新增云服务产品当年租赁费用=5*1200*6/12=3000元</t>
  </si>
  <si>
    <t>六、服务报价调价</t>
  </si>
  <si>
    <t xml:space="preserve"> 如果客户在新购、加购、续费过程中遇到调价，按照新价格执行。客户原合同租赁到期，需要重新签订新合同，按新的报价发文重新签订用友YonSuite合同。</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</si>
</sst>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804]#,##0;[$¥-804]\-#,##0"/>
    <numFmt numFmtId="181" formatCode="_ [$￥-804]* #,##0.00_ ;_ [$￥-804]* \-#,##0.00_ ;_ [$￥-804]* &quot;-&quot;??_ ;_ @_ "/>
    <numFmt numFmtId="182" formatCode="\¥#,##0_);[Red]\(\¥#,##0\)"/>
    <numFmt numFmtId="183" formatCode="#,##0_ "/>
    <numFmt numFmtId="184" formatCode="\¥#,##0.0_);[Red]\(\¥#,##0.0\)"/>
    <numFmt numFmtId="185" formatCode="&quot;￥&quot;#,##0;[Red]&quot;￥&quot;\-#,##0"/>
  </numFmts>
  <fonts count="59">
    <font>
      <sz val="12"/>
      <color theme="1"/>
      <name val="宋体"/>
      <charset val="134"/>
      <scheme val="minor"/>
    </font>
    <font>
      <b/>
      <sz val="11"/>
      <color rgb="FF0D0D0D"/>
      <name val="微软雅黑"/>
      <charset val="134"/>
    </font>
    <font>
      <sz val="12"/>
      <color rgb="FF000000"/>
      <name val="宋体"/>
      <charset val="134"/>
    </font>
    <font>
      <sz val="9"/>
      <color rgb="FF0D0D0D"/>
      <name val="微软雅黑"/>
      <charset val="134"/>
    </font>
    <font>
      <sz val="9"/>
      <color rgb="FF000000"/>
      <name val="宋体"/>
      <charset val="134"/>
    </font>
    <font>
      <sz val="9"/>
      <color rgb="FF000000"/>
      <name val="微软雅黑"/>
      <charset val="134"/>
    </font>
    <font>
      <sz val="14"/>
      <color theme="1"/>
      <name val="微软雅黑"/>
      <charset val="134"/>
    </font>
    <font>
      <sz val="14"/>
      <color theme="1"/>
      <name val="宋体"/>
      <charset val="134"/>
      <scheme val="minor"/>
    </font>
    <font>
      <b/>
      <sz val="18"/>
      <color rgb="FF000000"/>
      <name val="微软雅黑"/>
      <charset val="134"/>
    </font>
    <font>
      <b/>
      <sz val="18"/>
      <color theme="1"/>
      <name val="微软雅黑"/>
      <charset val="134"/>
    </font>
    <font>
      <sz val="18"/>
      <color theme="1"/>
      <name val="微软雅黑"/>
      <charset val="134"/>
    </font>
    <font>
      <sz val="14"/>
      <color rgb="FF000000"/>
      <name val="微软雅黑"/>
      <charset val="134"/>
    </font>
    <font>
      <b/>
      <sz val="14"/>
      <color rgb="FF000000"/>
      <name val="微软雅黑"/>
      <charset val="134"/>
    </font>
    <font>
      <b/>
      <sz val="14"/>
      <color rgb="FF0C0C0C"/>
      <name val="微软雅黑"/>
      <charset val="134"/>
    </font>
    <font>
      <sz val="14"/>
      <color rgb="FF0C0C0C"/>
      <name val="微软雅黑"/>
      <charset val="134"/>
    </font>
    <font>
      <sz val="14"/>
      <name val="微软雅黑"/>
      <charset val="134"/>
    </font>
    <font>
      <b/>
      <sz val="14"/>
      <name val="微软雅黑"/>
      <charset val="134"/>
    </font>
    <font>
      <sz val="14"/>
      <name val="宋体"/>
      <charset val="134"/>
      <scheme val="minor"/>
    </font>
    <font>
      <sz val="14"/>
      <color rgb="FFFFFFFF"/>
      <name val="微软雅黑"/>
      <charset val="134"/>
    </font>
    <font>
      <b/>
      <sz val="14"/>
      <color rgb="FFFFFFFF"/>
      <name val="微软雅黑"/>
      <charset val="134"/>
    </font>
    <font>
      <sz val="14"/>
      <color rgb="FFFF0000"/>
      <name val="微软雅黑"/>
      <charset val="134"/>
    </font>
    <font>
      <strike/>
      <sz val="14"/>
      <color rgb="FFFF0000"/>
      <name val="微软雅黑"/>
      <charset val="134"/>
    </font>
    <font>
      <b/>
      <sz val="14"/>
      <color theme="1"/>
      <name val="微软雅黑"/>
      <charset val="134"/>
    </font>
    <font>
      <strike/>
      <sz val="14"/>
      <color theme="1"/>
      <name val="微软雅黑"/>
      <charset val="134"/>
    </font>
    <font>
      <strike/>
      <sz val="14"/>
      <color rgb="FF000000"/>
      <name val="微软雅黑"/>
      <charset val="134"/>
    </font>
    <font>
      <b/>
      <sz val="14"/>
      <color rgb="FFFF0000"/>
      <name val="微软雅黑"/>
      <charset val="134"/>
    </font>
    <font>
      <sz val="14"/>
      <color rgb="FF0D0D0D"/>
      <name val="微软雅黑"/>
      <charset val="134"/>
    </font>
    <font>
      <b/>
      <sz val="12"/>
      <color rgb="FF000000"/>
      <name val="微软雅黑"/>
      <charset val="134"/>
    </font>
    <font>
      <b/>
      <sz val="12"/>
      <color rgb="FF0000FF"/>
      <name val="微软雅黑"/>
      <charset val="134"/>
    </font>
    <font>
      <sz val="10"/>
      <color rgb="FF000000"/>
      <name val="微软雅黑"/>
      <charset val="134"/>
    </font>
    <font>
      <b/>
      <sz val="12"/>
      <color theme="1"/>
      <name val="宋体"/>
      <charset val="134"/>
      <scheme val="minor"/>
    </font>
    <font>
      <sz val="12"/>
      <color rgb="FF000000"/>
      <name val="微软雅黑"/>
      <charset val="134"/>
    </font>
    <font>
      <u/>
      <sz val="12"/>
      <color rgb="FF0000FF"/>
      <name val="微软雅黑"/>
      <charset val="134"/>
    </font>
    <font>
      <u/>
      <sz val="12"/>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等线"/>
      <charset val="134"/>
    </font>
    <font>
      <sz val="12"/>
      <name val="宋体"/>
      <charset val="134"/>
    </font>
    <font>
      <sz val="14"/>
      <color theme="1"/>
      <name val="Times New Roman"/>
      <charset val="134"/>
    </font>
    <font>
      <sz val="9"/>
      <name val="微软雅黑"/>
      <charset val="134"/>
    </font>
    <font>
      <b/>
      <sz val="9"/>
      <color rgb="FF000000"/>
      <name val="微软雅黑"/>
      <charset val="134"/>
    </font>
  </fonts>
  <fills count="41">
    <fill>
      <patternFill patternType="none"/>
    </fill>
    <fill>
      <patternFill patternType="gray125"/>
    </fill>
    <fill>
      <patternFill patternType="solid">
        <fgColor rgb="FFD8E4BC"/>
        <bgColor indexed="64"/>
      </patternFill>
    </fill>
    <fill>
      <patternFill patternType="solid">
        <fgColor theme="0"/>
        <bgColor indexed="64"/>
      </patternFill>
    </fill>
    <fill>
      <patternFill patternType="solid">
        <fgColor theme="0" tint="-0.25"/>
        <bgColor indexed="64"/>
      </patternFill>
    </fill>
    <fill>
      <patternFill patternType="solid">
        <fgColor rgb="FFEAF1DD"/>
        <bgColor indexed="64"/>
      </patternFill>
    </fill>
    <fill>
      <patternFill patternType="solid">
        <fgColor rgb="FFBFBFBF"/>
        <bgColor indexed="64"/>
      </patternFill>
    </fill>
    <fill>
      <patternFill patternType="solid">
        <fgColor theme="6" tint="0.8"/>
        <bgColor indexed="64"/>
      </patternFill>
    </fill>
    <fill>
      <patternFill patternType="solid">
        <fgColor rgb="FFEAF1DD"/>
        <bgColor rgb="FF000000"/>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bottom style="thin">
        <color auto="1"/>
      </bottom>
      <diagonal/>
    </border>
    <border>
      <left style="thin">
        <color rgb="FFA5A5A5"/>
      </left>
      <right style="thin">
        <color rgb="FF000000"/>
      </right>
      <top/>
      <bottom style="thin">
        <color rgb="FFA5A5A5"/>
      </bottom>
      <diagonal/>
    </border>
    <border>
      <left style="thin">
        <color rgb="FF000000"/>
      </left>
      <right style="thin">
        <color rgb="FF000000"/>
      </right>
      <top style="thin">
        <color rgb="FFA5A5A5"/>
      </top>
      <bottom style="thin">
        <color rgb="FF000000"/>
      </bottom>
      <diagonal/>
    </border>
    <border>
      <left style="thin">
        <color auto="1"/>
      </left>
      <right style="thin">
        <color rgb="FF000000"/>
      </right>
      <top style="thin">
        <color rgb="FFA5A5A5"/>
      </top>
      <bottom style="thin">
        <color auto="1"/>
      </bottom>
      <diagonal/>
    </border>
    <border>
      <left style="thin">
        <color rgb="FFA5A5A5"/>
      </left>
      <right style="thin">
        <color rgb="FF000000"/>
      </right>
      <top style="thin">
        <color rgb="FFA5A5A5"/>
      </top>
      <bottom style="thin">
        <color rgb="FFA5A5A5"/>
      </bottom>
      <diagonal/>
    </border>
    <border>
      <left style="thin">
        <color rgb="FF000000"/>
      </left>
      <right style="thin">
        <color rgb="FFA5A5A5"/>
      </right>
      <top style="thin">
        <color rgb="FFA5A5A5"/>
      </top>
      <bottom style="thin">
        <color rgb="FF000000"/>
      </bottom>
      <diagonal/>
    </border>
    <border>
      <left style="thin">
        <color auto="1"/>
      </left>
      <right style="thin">
        <color auto="1"/>
      </right>
      <top style="thin">
        <color rgb="FFA5A5A5"/>
      </top>
      <bottom style="thin">
        <color rgb="FF000000"/>
      </bottom>
      <diagonal/>
    </border>
    <border>
      <left style="thin">
        <color rgb="FFA5A5A5"/>
      </left>
      <right style="thin">
        <color rgb="FF000000"/>
      </right>
      <top style="thin">
        <color rgb="FFA5A5A5"/>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000000"/>
      </left>
      <right/>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rgb="FF000000"/>
      </right>
      <top style="thin">
        <color auto="1"/>
      </top>
      <bottom style="thin">
        <color rgb="FF000000"/>
      </bottom>
      <diagonal/>
    </border>
    <border>
      <left/>
      <right style="thin">
        <color auto="1"/>
      </right>
      <top style="thin">
        <color rgb="FF000000"/>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176" fontId="34" fillId="0" borderId="0" applyFont="0" applyFill="0" applyBorder="0" applyAlignment="0" applyProtection="0">
      <alignment vertical="center"/>
    </xf>
    <xf numFmtId="177" fontId="34" fillId="0" borderId="0" applyFont="0" applyFill="0" applyBorder="0" applyAlignment="0" applyProtection="0">
      <alignment vertical="center"/>
    </xf>
    <xf numFmtId="9" fontId="34" fillId="0" borderId="0" applyFont="0" applyFill="0" applyBorder="0" applyAlignment="0" applyProtection="0">
      <alignment vertical="center"/>
    </xf>
    <xf numFmtId="178" fontId="34" fillId="0" borderId="0" applyFont="0" applyFill="0" applyBorder="0" applyAlignment="0" applyProtection="0">
      <alignment vertical="center"/>
    </xf>
    <xf numFmtId="179"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10" borderId="45"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46" applyNumberFormat="0" applyFill="0" applyAlignment="0" applyProtection="0">
      <alignment vertical="center"/>
    </xf>
    <xf numFmtId="0" fontId="41" fillId="0" borderId="46" applyNumberFormat="0" applyFill="0" applyAlignment="0" applyProtection="0">
      <alignment vertical="center"/>
    </xf>
    <xf numFmtId="0" fontId="42" fillId="0" borderId="47" applyNumberFormat="0" applyFill="0" applyAlignment="0" applyProtection="0">
      <alignment vertical="center"/>
    </xf>
    <xf numFmtId="0" fontId="42" fillId="0" borderId="0" applyNumberFormat="0" applyFill="0" applyBorder="0" applyAlignment="0" applyProtection="0">
      <alignment vertical="center"/>
    </xf>
    <xf numFmtId="0" fontId="43" fillId="11" borderId="48" applyNumberFormat="0" applyAlignment="0" applyProtection="0">
      <alignment vertical="center"/>
    </xf>
    <xf numFmtId="0" fontId="44" fillId="12" borderId="49" applyNumberFormat="0" applyAlignment="0" applyProtection="0">
      <alignment vertical="center"/>
    </xf>
    <xf numFmtId="0" fontId="45" fillId="12" borderId="48" applyNumberFormat="0" applyAlignment="0" applyProtection="0">
      <alignment vertical="center"/>
    </xf>
    <xf numFmtId="0" fontId="46" fillId="13" borderId="50" applyNumberFormat="0" applyAlignment="0" applyProtection="0">
      <alignment vertical="center"/>
    </xf>
    <xf numFmtId="0" fontId="47" fillId="0" borderId="51" applyNumberFormat="0" applyFill="0" applyAlignment="0" applyProtection="0">
      <alignment vertical="center"/>
    </xf>
    <xf numFmtId="0" fontId="48" fillId="0" borderId="52" applyNumberFormat="0" applyFill="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3" fillId="34" borderId="0" applyNumberFormat="0" applyBorder="0" applyAlignment="0" applyProtection="0">
      <alignment vertical="center"/>
    </xf>
    <xf numFmtId="0" fontId="53" fillId="35" borderId="0" applyNumberFormat="0" applyBorder="0" applyAlignment="0" applyProtection="0">
      <alignment vertical="center"/>
    </xf>
    <xf numFmtId="0" fontId="52" fillId="36" borderId="0" applyNumberFormat="0" applyBorder="0" applyAlignment="0" applyProtection="0">
      <alignment vertical="center"/>
    </xf>
    <xf numFmtId="0" fontId="52" fillId="37" borderId="0" applyNumberFormat="0" applyBorder="0" applyAlignment="0" applyProtection="0">
      <alignment vertical="center"/>
    </xf>
    <xf numFmtId="0" fontId="53" fillId="38" borderId="0" applyNumberFormat="0" applyBorder="0" applyAlignment="0" applyProtection="0">
      <alignment vertical="center"/>
    </xf>
    <xf numFmtId="0" fontId="53" fillId="39" borderId="0" applyNumberFormat="0" applyBorder="0" applyAlignment="0" applyProtection="0">
      <alignment vertical="center"/>
    </xf>
    <xf numFmtId="0" fontId="52" fillId="40" borderId="0" applyNumberFormat="0" applyBorder="0" applyAlignment="0" applyProtection="0">
      <alignment vertical="center"/>
    </xf>
    <xf numFmtId="0" fontId="34" fillId="0" borderId="0">
      <alignment vertical="center"/>
    </xf>
    <xf numFmtId="0" fontId="34" fillId="0" borderId="0">
      <alignment vertical="center"/>
    </xf>
    <xf numFmtId="0" fontId="54" fillId="0" borderId="0">
      <alignment vertical="center"/>
    </xf>
    <xf numFmtId="0" fontId="0" fillId="0" borderId="0"/>
    <xf numFmtId="0" fontId="34" fillId="0" borderId="0"/>
    <xf numFmtId="180" fontId="0" fillId="0" borderId="0">
      <alignment vertical="center"/>
    </xf>
    <xf numFmtId="0" fontId="34" fillId="0" borderId="0"/>
    <xf numFmtId="0" fontId="34" fillId="0" borderId="0"/>
    <xf numFmtId="181" fontId="55" fillId="0" borderId="0"/>
    <xf numFmtId="0" fontId="34" fillId="0" borderId="0">
      <alignment vertical="center"/>
    </xf>
    <xf numFmtId="0" fontId="34" fillId="0" borderId="0"/>
  </cellStyleXfs>
  <cellXfs count="321">
    <xf numFmtId="0" fontId="0" fillId="0" borderId="0" xfId="0">
      <alignment vertical="center"/>
    </xf>
    <xf numFmtId="0" fontId="0" fillId="0" borderId="0" xfId="0" applyAlignment="1">
      <alignment vertical="center"/>
    </xf>
    <xf numFmtId="0" fontId="1" fillId="2" borderId="1" xfId="0" applyNumberFormat="1" applyFont="1" applyFill="1" applyBorder="1" applyAlignment="1">
      <alignment vertical="center" wrapText="1"/>
    </xf>
    <xf numFmtId="0" fontId="2" fillId="0" borderId="0" xfId="0" applyNumberFormat="1" applyFont="1" applyBorder="1" applyAlignment="1">
      <alignment vertical="center" wrapText="1"/>
    </xf>
    <xf numFmtId="0" fontId="3" fillId="3" borderId="1" xfId="0" applyNumberFormat="1" applyFont="1" applyFill="1" applyBorder="1" applyAlignment="1">
      <alignment vertical="top" wrapText="1"/>
    </xf>
    <xf numFmtId="0" fontId="4" fillId="0" borderId="0" xfId="0" applyNumberFormat="1" applyFont="1" applyBorder="1" applyAlignment="1">
      <alignment vertical="center" wrapText="1"/>
    </xf>
    <xf numFmtId="0" fontId="3" fillId="0" borderId="1" xfId="0" applyNumberFormat="1" applyFont="1" applyBorder="1" applyAlignment="1">
      <alignment vertical="center" wrapText="1"/>
    </xf>
    <xf numFmtId="0" fontId="5" fillId="0" borderId="0" xfId="0" applyNumberFormat="1" applyFont="1" applyBorder="1" applyAlignment="1">
      <alignment wrapText="1"/>
    </xf>
    <xf numFmtId="0" fontId="5" fillId="0" borderId="1" xfId="0" applyNumberFormat="1" applyFont="1" applyBorder="1" applyAlignment="1">
      <alignment wrapText="1"/>
    </xf>
    <xf numFmtId="0" fontId="3" fillId="0" borderId="1" xfId="0" applyNumberFormat="1" applyFont="1" applyBorder="1" applyAlignment="1">
      <alignment horizontal="left" vertical="center" wrapText="1"/>
    </xf>
    <xf numFmtId="0" fontId="1" fillId="2" borderId="1" xfId="0" applyNumberFormat="1" applyFont="1" applyFill="1" applyBorder="1" applyAlignment="1">
      <alignment horizontal="left" vertical="center" wrapText="1"/>
    </xf>
    <xf numFmtId="0" fontId="6" fillId="0" borderId="0" xfId="0" applyFont="1" applyAlignment="1" applyProtection="1">
      <alignment horizontal="center" vertical="center"/>
    </xf>
    <xf numFmtId="0" fontId="6" fillId="3" borderId="0" xfId="0" applyFont="1" applyFill="1" applyProtection="1">
      <alignment vertical="center"/>
    </xf>
    <xf numFmtId="0" fontId="6" fillId="3" borderId="0" xfId="0" applyFont="1" applyFill="1" applyAlignment="1" applyProtection="1">
      <alignment vertical="center" wrapText="1"/>
    </xf>
    <xf numFmtId="182" fontId="6" fillId="0" borderId="0" xfId="0" applyNumberFormat="1" applyFont="1" applyAlignment="1" applyProtection="1">
      <alignment horizontal="center" vertical="center" wrapText="1"/>
    </xf>
    <xf numFmtId="0" fontId="6" fillId="0" borderId="0" xfId="0" applyFont="1" applyAlignment="1" applyProtection="1">
      <alignment horizontal="center" vertical="center" wrapText="1"/>
    </xf>
    <xf numFmtId="0" fontId="6" fillId="0" borderId="0" xfId="0" applyFont="1" applyAlignment="1" applyProtection="1">
      <alignment horizontal="left" vertical="center" wrapText="1"/>
    </xf>
    <xf numFmtId="0" fontId="6" fillId="0" borderId="0" xfId="0" applyFont="1" applyAlignment="1" applyProtection="1">
      <alignment horizontal="left" vertical="center"/>
    </xf>
    <xf numFmtId="0" fontId="6" fillId="0" borderId="0" xfId="0" applyFont="1" applyProtection="1">
      <alignment vertical="center"/>
    </xf>
    <xf numFmtId="0" fontId="7" fillId="0" borderId="0" xfId="0" applyFont="1">
      <alignment vertical="center"/>
    </xf>
    <xf numFmtId="0" fontId="8" fillId="0" borderId="2" xfId="0" applyNumberFormat="1" applyFont="1" applyBorder="1" applyAlignment="1" applyProtection="1">
      <alignment horizontal="center" vertical="center" wrapText="1"/>
    </xf>
    <xf numFmtId="0" fontId="9" fillId="0" borderId="3" xfId="0" applyNumberFormat="1" applyFont="1" applyBorder="1" applyAlignment="1" applyProtection="1">
      <alignment horizontal="center" vertical="center"/>
    </xf>
    <xf numFmtId="0" fontId="10" fillId="0" borderId="0" xfId="0" applyNumberFormat="1" applyFont="1" applyBorder="1" applyAlignment="1" applyProtection="1">
      <alignment vertical="center"/>
    </xf>
    <xf numFmtId="0" fontId="9" fillId="0" borderId="3" xfId="0" applyNumberFormat="1" applyFont="1" applyBorder="1" applyAlignment="1" applyProtection="1">
      <alignment horizontal="right" vertical="center"/>
    </xf>
    <xf numFmtId="0" fontId="9" fillId="0" borderId="3" xfId="0" applyNumberFormat="1" applyFont="1" applyBorder="1" applyAlignment="1" applyProtection="1">
      <alignment horizontal="center" vertical="center" wrapText="1"/>
    </xf>
    <xf numFmtId="0" fontId="9" fillId="0" borderId="3" xfId="0" applyNumberFormat="1" applyFont="1" applyBorder="1" applyAlignment="1" applyProtection="1">
      <alignment horizontal="left" vertical="center" wrapText="1"/>
    </xf>
    <xf numFmtId="0" fontId="9" fillId="0" borderId="4" xfId="0" applyNumberFormat="1" applyFont="1" applyBorder="1" applyAlignment="1" applyProtection="1">
      <alignment horizontal="center" vertical="center"/>
    </xf>
    <xf numFmtId="0" fontId="11" fillId="0" borderId="0" xfId="0" applyNumberFormat="1" applyFont="1" applyBorder="1" applyAlignment="1" applyProtection="1">
      <alignment horizontal="left" vertical="center"/>
    </xf>
    <xf numFmtId="0" fontId="11" fillId="0" borderId="0" xfId="0" applyNumberFormat="1" applyFont="1" applyBorder="1" applyAlignment="1" applyProtection="1">
      <alignment vertical="center"/>
    </xf>
    <xf numFmtId="0" fontId="11" fillId="0" borderId="0" xfId="0" applyNumberFormat="1" applyFont="1" applyBorder="1" applyProtection="1">
      <alignment vertical="center"/>
    </xf>
    <xf numFmtId="0" fontId="9" fillId="0" borderId="0" xfId="0" applyNumberFormat="1" applyFont="1" applyBorder="1" applyAlignment="1" applyProtection="1">
      <alignment horizontal="center" vertical="center"/>
    </xf>
    <xf numFmtId="0" fontId="9" fillId="0" borderId="0" xfId="0" applyNumberFormat="1" applyFont="1" applyBorder="1" applyAlignment="1" applyProtection="1">
      <alignment horizontal="right" vertical="center"/>
    </xf>
    <xf numFmtId="0" fontId="9" fillId="0" borderId="0" xfId="0" applyNumberFormat="1" applyFont="1" applyBorder="1" applyAlignment="1" applyProtection="1">
      <alignment horizontal="center" vertical="center" wrapText="1"/>
    </xf>
    <xf numFmtId="0" fontId="9" fillId="0" borderId="0" xfId="0" applyNumberFormat="1" applyFont="1" applyBorder="1" applyAlignment="1" applyProtection="1">
      <alignment horizontal="left" vertical="center" wrapText="1"/>
    </xf>
    <xf numFmtId="0" fontId="9" fillId="0" borderId="5" xfId="0" applyNumberFormat="1" applyFont="1" applyBorder="1" applyAlignment="1" applyProtection="1">
      <alignment horizontal="center" vertical="center"/>
    </xf>
    <xf numFmtId="0" fontId="12" fillId="4" borderId="6" xfId="0" applyNumberFormat="1" applyFont="1" applyFill="1" applyBorder="1" applyAlignment="1" applyProtection="1">
      <alignment horizontal="center" vertical="center"/>
    </xf>
    <xf numFmtId="0" fontId="12" fillId="4" borderId="7" xfId="0" applyNumberFormat="1" applyFont="1" applyFill="1" applyBorder="1" applyAlignment="1" applyProtection="1">
      <alignment horizontal="center" vertical="center"/>
    </xf>
    <xf numFmtId="0" fontId="12" fillId="4" borderId="7" xfId="0" applyNumberFormat="1" applyFont="1" applyFill="1" applyBorder="1" applyAlignment="1" applyProtection="1">
      <alignment horizontal="center" vertical="center" wrapText="1"/>
    </xf>
    <xf numFmtId="0" fontId="12" fillId="4" borderId="8" xfId="0" applyNumberFormat="1" applyFont="1" applyFill="1" applyBorder="1" applyAlignment="1" applyProtection="1">
      <alignment horizontal="center" vertical="center" wrapText="1"/>
    </xf>
    <xf numFmtId="0" fontId="11" fillId="0" borderId="0" xfId="0" applyNumberFormat="1" applyFont="1" applyBorder="1" applyAlignment="1" applyProtection="1">
      <alignment horizontal="center" vertical="center"/>
    </xf>
    <xf numFmtId="0" fontId="6" fillId="5" borderId="7" xfId="0" applyNumberFormat="1" applyFont="1" applyFill="1" applyBorder="1" applyAlignment="1" applyProtection="1">
      <alignment horizontal="center" vertical="center"/>
    </xf>
    <xf numFmtId="0" fontId="6" fillId="5" borderId="7" xfId="0" applyFont="1" applyFill="1" applyBorder="1" applyAlignment="1" applyProtection="1">
      <alignment horizontal="center" vertical="center" wrapText="1"/>
    </xf>
    <xf numFmtId="0" fontId="6" fillId="5" borderId="7" xfId="0" applyNumberFormat="1" applyFont="1" applyFill="1" applyBorder="1" applyAlignment="1" applyProtection="1">
      <alignment horizontal="center" vertical="center" wrapText="1"/>
    </xf>
    <xf numFmtId="0" fontId="6" fillId="5" borderId="7" xfId="0" applyFont="1" applyFill="1" applyBorder="1" applyAlignment="1" applyProtection="1">
      <alignment horizontal="center" vertical="center"/>
    </xf>
    <xf numFmtId="182" fontId="6" fillId="5" borderId="7" xfId="0" applyNumberFormat="1" applyFont="1" applyFill="1" applyBorder="1" applyAlignment="1" applyProtection="1">
      <alignment horizontal="center" vertical="center"/>
    </xf>
    <xf numFmtId="0" fontId="11" fillId="6" borderId="7" xfId="0" applyNumberFormat="1" applyFont="1" applyFill="1" applyBorder="1" applyAlignment="1" applyProtection="1">
      <alignment horizontal="center" vertical="center"/>
      <protection locked="0"/>
    </xf>
    <xf numFmtId="0" fontId="11" fillId="3" borderId="7" xfId="0" applyNumberFormat="1" applyFont="1" applyFill="1" applyBorder="1" applyAlignment="1" applyProtection="1">
      <alignment horizontal="center" vertical="center"/>
      <protection locked="0"/>
    </xf>
    <xf numFmtId="49" fontId="13" fillId="5" borderId="7" xfId="0" applyNumberFormat="1" applyFont="1" applyFill="1" applyBorder="1" applyAlignment="1" applyProtection="1">
      <alignment horizontal="center" vertical="center" wrapText="1"/>
    </xf>
    <xf numFmtId="182" fontId="14" fillId="3" borderId="7" xfId="0" applyNumberFormat="1" applyFont="1" applyFill="1" applyBorder="1" applyAlignment="1" applyProtection="1">
      <alignment horizontal="center" vertical="center" wrapText="1"/>
    </xf>
    <xf numFmtId="0" fontId="11" fillId="7" borderId="7" xfId="0" applyNumberFormat="1" applyFont="1" applyFill="1" applyBorder="1" applyAlignment="1" applyProtection="1">
      <alignment horizontal="center" vertical="center" wrapText="1"/>
    </xf>
    <xf numFmtId="0" fontId="6" fillId="5" borderId="7"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alignment horizontal="left" vertical="center"/>
    </xf>
    <xf numFmtId="0" fontId="11" fillId="3" borderId="0" xfId="0" applyNumberFormat="1" applyFont="1" applyFill="1" applyBorder="1" applyAlignment="1" applyProtection="1">
      <alignment vertical="center"/>
    </xf>
    <xf numFmtId="0" fontId="6" fillId="5" borderId="7" xfId="0" applyFont="1" applyFill="1" applyBorder="1" applyAlignment="1">
      <alignment horizontal="center" vertical="center"/>
    </xf>
    <xf numFmtId="182" fontId="6" fillId="5" borderId="7"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protection locked="0"/>
    </xf>
    <xf numFmtId="49" fontId="6" fillId="8" borderId="9" xfId="0" applyNumberFormat="1" applyFont="1" applyFill="1" applyBorder="1" applyAlignment="1" applyProtection="1">
      <alignment horizontal="center" vertical="center" wrapText="1"/>
    </xf>
    <xf numFmtId="182" fontId="6" fillId="5" borderId="9" xfId="0" applyNumberFormat="1" applyFont="1" applyFill="1" applyBorder="1" applyAlignment="1" applyProtection="1">
      <alignment horizontal="center" vertical="center" wrapText="1"/>
    </xf>
    <xf numFmtId="182" fontId="6" fillId="0" borderId="7" xfId="0" applyNumberFormat="1" applyFont="1" applyFill="1" applyBorder="1" applyAlignment="1" applyProtection="1">
      <alignment horizontal="center" vertical="center" wrapText="1"/>
    </xf>
    <xf numFmtId="0" fontId="11" fillId="5" borderId="7" xfId="0" applyNumberFormat="1" applyFont="1" applyFill="1" applyBorder="1" applyAlignment="1" applyProtection="1">
      <alignment horizontal="center" vertical="center" wrapText="1"/>
    </xf>
    <xf numFmtId="0" fontId="11" fillId="3" borderId="0" xfId="0" applyNumberFormat="1" applyFont="1" applyFill="1" applyBorder="1" applyProtection="1">
      <alignment vertical="center"/>
    </xf>
    <xf numFmtId="49" fontId="6" fillId="8" borderId="10" xfId="0" applyNumberFormat="1" applyFont="1" applyFill="1" applyBorder="1" applyAlignment="1" applyProtection="1">
      <alignment horizontal="center" vertical="center" wrapText="1"/>
    </xf>
    <xf numFmtId="182" fontId="6" fillId="5" borderId="10" xfId="0" applyNumberFormat="1" applyFont="1" applyFill="1" applyBorder="1" applyAlignment="1" applyProtection="1">
      <alignment horizontal="center" vertical="center" wrapText="1"/>
    </xf>
    <xf numFmtId="0" fontId="14" fillId="5" borderId="7" xfId="0" applyNumberFormat="1" applyFont="1" applyFill="1" applyBorder="1" applyAlignment="1" applyProtection="1">
      <alignment horizontal="center" vertical="center" wrapText="1"/>
    </xf>
    <xf numFmtId="0" fontId="6" fillId="5" borderId="7" xfId="0" applyNumberFormat="1" applyFont="1" applyFill="1" applyBorder="1" applyAlignment="1" applyProtection="1">
      <alignment vertical="center" wrapText="1"/>
    </xf>
    <xf numFmtId="0" fontId="11" fillId="6" borderId="9" xfId="0" applyNumberFormat="1" applyFont="1" applyFill="1" applyBorder="1" applyAlignment="1" applyProtection="1">
      <alignment horizontal="center" vertical="center"/>
      <protection locked="0"/>
    </xf>
    <xf numFmtId="0" fontId="6" fillId="0" borderId="9" xfId="0" applyNumberFormat="1" applyFont="1" applyFill="1" applyBorder="1" applyAlignment="1" applyProtection="1">
      <alignment horizontal="center" vertical="center"/>
      <protection locked="0"/>
    </xf>
    <xf numFmtId="0" fontId="6" fillId="5" borderId="9" xfId="0" applyNumberFormat="1" applyFont="1" applyFill="1" applyBorder="1" applyAlignment="1" applyProtection="1">
      <alignment horizontal="center" vertical="center" wrapText="1"/>
    </xf>
    <xf numFmtId="0" fontId="6" fillId="5" borderId="9" xfId="0" applyNumberFormat="1" applyFont="1" applyFill="1" applyBorder="1" applyAlignment="1" applyProtection="1">
      <alignment horizontal="center" vertical="center"/>
    </xf>
    <xf numFmtId="0" fontId="6" fillId="5" borderId="8" xfId="0" applyNumberFormat="1" applyFont="1" applyFill="1" applyBorder="1" applyAlignment="1" applyProtection="1">
      <alignment horizontal="center" vertical="center" wrapText="1"/>
    </xf>
    <xf numFmtId="182" fontId="6" fillId="5" borderId="1" xfId="0" applyNumberFormat="1" applyFont="1" applyFill="1" applyBorder="1" applyAlignment="1" applyProtection="1">
      <alignment horizontal="center" vertical="center" wrapText="1"/>
    </xf>
    <xf numFmtId="0" fontId="14" fillId="3" borderId="9" xfId="0" applyNumberFormat="1" applyFont="1" applyFill="1" applyBorder="1" applyAlignment="1" applyProtection="1">
      <alignment horizontal="center" vertical="center" wrapText="1"/>
      <protection locked="0"/>
    </xf>
    <xf numFmtId="0" fontId="6" fillId="8" borderId="1" xfId="0" applyNumberFormat="1" applyFont="1" applyFill="1" applyBorder="1" applyAlignment="1" applyProtection="1">
      <alignment horizontal="center" vertical="center" wrapText="1"/>
    </xf>
    <xf numFmtId="182" fontId="6" fillId="0" borderId="11" xfId="0" applyNumberFormat="1" applyFont="1" applyFill="1" applyBorder="1" applyAlignment="1" applyProtection="1">
      <alignment horizontal="center" vertical="center" wrapText="1"/>
    </xf>
    <xf numFmtId="0" fontId="11" fillId="5" borderId="9" xfId="0" applyNumberFormat="1" applyFont="1" applyFill="1" applyBorder="1" applyAlignment="1" applyProtection="1">
      <alignment horizontal="center" vertical="center" wrapText="1"/>
    </xf>
    <xf numFmtId="0" fontId="6" fillId="5" borderId="9" xfId="0" applyNumberFormat="1" applyFont="1" applyFill="1" applyBorder="1" applyAlignment="1" applyProtection="1">
      <alignment horizontal="left" vertical="center" wrapText="1"/>
    </xf>
    <xf numFmtId="0" fontId="6" fillId="8" borderId="9"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alignment vertical="center" wrapText="1"/>
    </xf>
    <xf numFmtId="0" fontId="11" fillId="3" borderId="0" xfId="0" applyNumberFormat="1" applyFont="1" applyFill="1" applyAlignment="1" applyProtection="1">
      <alignment vertical="center" wrapText="1"/>
    </xf>
    <xf numFmtId="0" fontId="6" fillId="8" borderId="7" xfId="0" applyNumberFormat="1" applyFont="1" applyFill="1" applyBorder="1" applyAlignment="1" applyProtection="1">
      <alignment horizontal="center" vertical="center" wrapText="1"/>
    </xf>
    <xf numFmtId="0" fontId="6" fillId="5" borderId="11" xfId="0" applyNumberFormat="1" applyFont="1" applyFill="1" applyBorder="1" applyAlignment="1" applyProtection="1">
      <alignment horizontal="center" vertical="center" wrapText="1"/>
    </xf>
    <xf numFmtId="0" fontId="6" fillId="8" borderId="11" xfId="0" applyNumberFormat="1" applyFont="1" applyFill="1" applyBorder="1" applyAlignment="1" applyProtection="1">
      <alignment horizontal="center" vertical="center" wrapText="1"/>
    </xf>
    <xf numFmtId="182" fontId="6" fillId="5" borderId="11" xfId="0" applyNumberFormat="1" applyFont="1" applyFill="1" applyBorder="1" applyAlignment="1" applyProtection="1">
      <alignment horizontal="center" vertical="center" wrapText="1"/>
    </xf>
    <xf numFmtId="0" fontId="15" fillId="5" borderId="7" xfId="0" applyNumberFormat="1" applyFont="1" applyFill="1" applyBorder="1" applyAlignment="1" applyProtection="1">
      <alignment horizontal="center" wrapText="1"/>
    </xf>
    <xf numFmtId="0" fontId="11" fillId="6" borderId="8" xfId="0" applyNumberFormat="1" applyFont="1" applyFill="1" applyBorder="1" applyAlignment="1" applyProtection="1">
      <alignment horizontal="center" vertical="center"/>
      <protection locked="0"/>
    </xf>
    <xf numFmtId="0" fontId="14" fillId="3" borderId="7" xfId="0" applyNumberFormat="1" applyFont="1" applyFill="1" applyBorder="1" applyAlignment="1" applyProtection="1">
      <alignment horizontal="center" vertical="center" wrapText="1"/>
      <protection locked="0"/>
    </xf>
    <xf numFmtId="0" fontId="16" fillId="6" borderId="0" xfId="0" applyNumberFormat="1" applyFont="1" applyFill="1" applyBorder="1" applyAlignment="1" applyProtection="1">
      <alignment horizontal="center" vertical="center"/>
    </xf>
    <xf numFmtId="0" fontId="16" fillId="6" borderId="0" xfId="0" applyNumberFormat="1" applyFont="1" applyFill="1" applyAlignment="1" applyProtection="1">
      <alignment horizontal="center" vertical="center"/>
    </xf>
    <xf numFmtId="0" fontId="15" fillId="6" borderId="12" xfId="0" applyNumberFormat="1" applyFont="1" applyFill="1" applyBorder="1" applyAlignment="1" applyProtection="1">
      <alignment horizontal="center" vertical="center"/>
    </xf>
    <xf numFmtId="0" fontId="15" fillId="6" borderId="13" xfId="0" applyNumberFormat="1" applyFont="1" applyFill="1" applyBorder="1" applyAlignment="1" applyProtection="1">
      <alignment horizontal="center" vertical="center"/>
    </xf>
    <xf numFmtId="0" fontId="17" fillId="0" borderId="14" xfId="0" applyFont="1" applyBorder="1" applyAlignment="1" applyProtection="1">
      <alignment horizontal="center" vertical="center"/>
    </xf>
    <xf numFmtId="182" fontId="18" fillId="6" borderId="15" xfId="0" applyNumberFormat="1" applyFont="1" applyFill="1" applyBorder="1" applyAlignment="1" applyProtection="1">
      <alignment horizontal="center" vertical="center"/>
    </xf>
    <xf numFmtId="182" fontId="11" fillId="6" borderId="15" xfId="0" applyNumberFormat="1" applyFont="1" applyFill="1" applyBorder="1" applyAlignment="1" applyProtection="1">
      <alignment horizontal="center" vertical="center" wrapText="1"/>
    </xf>
    <xf numFmtId="0" fontId="18" fillId="6" borderId="15" xfId="0" applyNumberFormat="1" applyFont="1" applyFill="1" applyBorder="1" applyAlignment="1" applyProtection="1">
      <alignment horizontal="center" vertical="center" wrapText="1"/>
    </xf>
    <xf numFmtId="0" fontId="18" fillId="6" borderId="16" xfId="0" applyNumberFormat="1" applyFont="1" applyFill="1" applyBorder="1" applyAlignment="1" applyProtection="1">
      <alignment horizontal="center" vertical="center" wrapText="1"/>
    </xf>
    <xf numFmtId="0" fontId="18" fillId="6" borderId="17" xfId="0" applyNumberFormat="1" applyFont="1" applyFill="1" applyBorder="1" applyAlignment="1" applyProtection="1">
      <alignment horizontal="center" vertical="center"/>
    </xf>
    <xf numFmtId="182" fontId="18" fillId="6" borderId="1" xfId="0" applyNumberFormat="1" applyFont="1" applyFill="1" applyBorder="1" applyAlignment="1" applyProtection="1">
      <alignment horizontal="center" vertical="center"/>
    </xf>
    <xf numFmtId="0" fontId="18" fillId="6" borderId="18" xfId="0" applyNumberFormat="1" applyFont="1" applyFill="1" applyBorder="1" applyAlignment="1" applyProtection="1">
      <alignment horizontal="center" vertical="center" wrapText="1"/>
    </xf>
    <xf numFmtId="0" fontId="18" fillId="6" borderId="19" xfId="0" applyNumberFormat="1" applyFont="1" applyFill="1" applyBorder="1" applyAlignment="1" applyProtection="1">
      <alignment horizontal="center" vertical="center" wrapText="1"/>
    </xf>
    <xf numFmtId="0" fontId="18" fillId="6" borderId="20" xfId="0" applyNumberFormat="1" applyFont="1" applyFill="1" applyBorder="1" applyAlignment="1" applyProtection="1">
      <alignment horizontal="center" vertical="center"/>
    </xf>
    <xf numFmtId="0" fontId="16" fillId="6" borderId="13" xfId="0" applyNumberFormat="1" applyFont="1" applyFill="1" applyBorder="1" applyAlignment="1" applyProtection="1">
      <alignment horizontal="center" vertical="center"/>
    </xf>
    <xf numFmtId="182" fontId="19" fillId="6" borderId="1" xfId="0" applyNumberFormat="1" applyFont="1" applyFill="1" applyBorder="1" applyAlignment="1" applyProtection="1">
      <alignment horizontal="center" vertical="center"/>
    </xf>
    <xf numFmtId="182" fontId="11" fillId="6" borderId="1" xfId="0" applyNumberFormat="1" applyFont="1" applyFill="1" applyBorder="1" applyAlignment="1" applyProtection="1">
      <alignment horizontal="center" vertical="center" wrapText="1"/>
    </xf>
    <xf numFmtId="0" fontId="18" fillId="6" borderId="21" xfId="0" applyNumberFormat="1" applyFont="1" applyFill="1" applyBorder="1" applyAlignment="1" applyProtection="1">
      <alignment horizontal="center" vertical="center" wrapText="1"/>
    </xf>
    <xf numFmtId="0" fontId="18" fillId="6" borderId="22" xfId="0" applyNumberFormat="1" applyFont="1" applyFill="1" applyBorder="1" applyAlignment="1" applyProtection="1">
      <alignment horizontal="center" vertical="center" wrapText="1"/>
    </xf>
    <xf numFmtId="0" fontId="18" fillId="6" borderId="23" xfId="0" applyNumberFormat="1" applyFont="1" applyFill="1" applyBorder="1" applyAlignment="1" applyProtection="1">
      <alignment horizontal="center" vertical="center"/>
    </xf>
    <xf numFmtId="182" fontId="11" fillId="0" borderId="0" xfId="0" applyNumberFormat="1" applyFont="1" applyBorder="1" applyAlignment="1" applyProtection="1">
      <alignment horizontal="center" vertical="center"/>
    </xf>
    <xf numFmtId="182" fontId="11" fillId="0" borderId="0" xfId="0" applyNumberFormat="1" applyFont="1" applyBorder="1" applyAlignment="1" applyProtection="1">
      <alignment horizontal="center" vertical="center" wrapText="1"/>
    </xf>
    <xf numFmtId="0" fontId="11" fillId="0" borderId="0" xfId="0" applyNumberFormat="1" applyFont="1" applyBorder="1" applyAlignment="1" applyProtection="1">
      <alignment horizontal="center" vertical="center" wrapText="1"/>
    </xf>
    <xf numFmtId="0" fontId="20" fillId="3" borderId="0" xfId="0" applyFont="1" applyFill="1" applyProtection="1">
      <alignment vertical="center"/>
    </xf>
    <xf numFmtId="0" fontId="21" fillId="3" borderId="0" xfId="0" applyFont="1" applyFill="1" applyProtection="1">
      <alignment vertical="center"/>
    </xf>
    <xf numFmtId="0" fontId="6" fillId="3" borderId="0" xfId="0" applyFont="1" applyFill="1" applyAlignment="1" applyProtection="1">
      <alignment vertical="center"/>
    </xf>
    <xf numFmtId="0" fontId="8" fillId="0" borderId="2" xfId="0" applyNumberFormat="1" applyFont="1" applyBorder="1" applyAlignment="1" applyProtection="1">
      <alignment horizontal="center" vertical="center"/>
    </xf>
    <xf numFmtId="0" fontId="6" fillId="5" borderId="3" xfId="0" applyNumberFormat="1" applyFont="1" applyFill="1" applyBorder="1" applyAlignment="1" applyProtection="1">
      <alignment horizontal="center" vertical="center"/>
    </xf>
    <xf numFmtId="49" fontId="13" fillId="5" borderId="24" xfId="0" applyNumberFormat="1" applyFont="1" applyFill="1" applyBorder="1" applyAlignment="1" applyProtection="1">
      <alignment horizontal="center" vertical="center" wrapText="1"/>
    </xf>
    <xf numFmtId="49" fontId="13" fillId="5" borderId="25" xfId="0" applyNumberFormat="1" applyFont="1" applyFill="1" applyBorder="1" applyAlignment="1" applyProtection="1">
      <alignment horizontal="center" vertical="center"/>
    </xf>
    <xf numFmtId="0" fontId="6" fillId="5" borderId="0" xfId="0" applyNumberFormat="1" applyFont="1" applyFill="1" applyAlignment="1" applyProtection="1">
      <alignment horizontal="center" vertical="center"/>
    </xf>
    <xf numFmtId="0" fontId="6" fillId="5" borderId="10" xfId="0" applyNumberFormat="1" applyFont="1" applyFill="1" applyBorder="1" applyAlignment="1" applyProtection="1">
      <alignment horizontal="center" vertical="center" wrapText="1"/>
    </xf>
    <xf numFmtId="49" fontId="13" fillId="5" borderId="26" xfId="0" applyNumberFormat="1" applyFont="1" applyFill="1" applyBorder="1" applyAlignment="1" applyProtection="1">
      <alignment horizontal="center" vertical="center"/>
    </xf>
    <xf numFmtId="49" fontId="13" fillId="5" borderId="27" xfId="0" applyNumberFormat="1" applyFont="1" applyFill="1" applyBorder="1" applyAlignment="1" applyProtection="1">
      <alignment horizontal="center" vertical="center"/>
    </xf>
    <xf numFmtId="0" fontId="14" fillId="5" borderId="7" xfId="0" applyNumberFormat="1" applyFont="1" applyFill="1" applyBorder="1" applyAlignment="1" applyProtection="1">
      <alignment horizontal="left" vertical="center" wrapText="1"/>
    </xf>
    <xf numFmtId="0" fontId="11" fillId="5" borderId="7" xfId="0" applyNumberFormat="1" applyFont="1" applyFill="1" applyBorder="1" applyAlignment="1" applyProtection="1">
      <alignment horizontal="left" vertical="center" wrapText="1"/>
    </xf>
    <xf numFmtId="0" fontId="6" fillId="5" borderId="28" xfId="0" applyNumberFormat="1" applyFont="1" applyFill="1" applyBorder="1" applyAlignment="1" applyProtection="1">
      <alignment horizontal="center" vertical="center"/>
    </xf>
    <xf numFmtId="0" fontId="20" fillId="3" borderId="0" xfId="0" applyNumberFormat="1" applyFont="1" applyFill="1" applyBorder="1" applyAlignment="1" applyProtection="1">
      <alignment horizontal="left" vertical="center"/>
    </xf>
    <xf numFmtId="0" fontId="20" fillId="3" borderId="0" xfId="0" applyNumberFormat="1" applyFont="1" applyFill="1" applyBorder="1" applyAlignment="1" applyProtection="1">
      <alignment vertical="center"/>
    </xf>
    <xf numFmtId="0" fontId="6" fillId="5" borderId="29" xfId="0" applyNumberFormat="1" applyFont="1" applyFill="1" applyBorder="1" applyAlignment="1" applyProtection="1">
      <alignment horizontal="center" vertical="center" wrapText="1"/>
    </xf>
    <xf numFmtId="0" fontId="6" fillId="5" borderId="30" xfId="0" applyNumberFormat="1" applyFont="1" applyFill="1" applyBorder="1" applyAlignment="1" applyProtection="1">
      <alignment horizontal="center" vertical="center" wrapText="1"/>
    </xf>
    <xf numFmtId="0" fontId="6" fillId="5" borderId="29" xfId="0" applyNumberFormat="1" applyFont="1" applyFill="1" applyBorder="1" applyAlignment="1" applyProtection="1">
      <alignment horizontal="center" vertical="center"/>
    </xf>
    <xf numFmtId="183" fontId="14" fillId="5" borderId="7" xfId="0" applyNumberFormat="1" applyFont="1" applyFill="1" applyBorder="1" applyAlignment="1" applyProtection="1">
      <alignment horizontal="center" vertical="center" wrapText="1"/>
    </xf>
    <xf numFmtId="0" fontId="14" fillId="5" borderId="7" xfId="0" applyFont="1" applyFill="1" applyBorder="1" applyAlignment="1">
      <alignment horizontal="left" vertical="top" wrapText="1"/>
    </xf>
    <xf numFmtId="0" fontId="11" fillId="5" borderId="7" xfId="0" applyFont="1" applyFill="1" applyBorder="1" applyAlignment="1">
      <alignment horizontal="left" vertical="center" wrapText="1"/>
    </xf>
    <xf numFmtId="0" fontId="6" fillId="5" borderId="0" xfId="0" applyFont="1" applyFill="1" applyBorder="1" applyAlignment="1" applyProtection="1">
      <alignment horizontal="center" vertical="center"/>
    </xf>
    <xf numFmtId="0" fontId="6" fillId="5" borderId="28" xfId="0" applyFont="1" applyFill="1" applyBorder="1" applyAlignment="1" applyProtection="1">
      <alignment horizontal="center" vertical="center"/>
    </xf>
    <xf numFmtId="49" fontId="13" fillId="5" borderId="31" xfId="0" applyNumberFormat="1" applyFont="1" applyFill="1" applyBorder="1" applyAlignment="1" applyProtection="1">
      <alignment horizontal="center" vertical="center"/>
    </xf>
    <xf numFmtId="49" fontId="13" fillId="5" borderId="32" xfId="0" applyNumberFormat="1" applyFont="1" applyFill="1" applyBorder="1" applyAlignment="1" applyProtection="1">
      <alignment horizontal="center" vertical="center"/>
    </xf>
    <xf numFmtId="0" fontId="6" fillId="5" borderId="25" xfId="0" applyNumberFormat="1" applyFont="1" applyFill="1" applyBorder="1" applyAlignment="1" applyProtection="1">
      <alignment horizontal="center" vertical="center"/>
    </xf>
    <xf numFmtId="0" fontId="6" fillId="5" borderId="26" xfId="0" applyNumberFormat="1" applyFont="1" applyFill="1" applyBorder="1" applyAlignment="1" applyProtection="1">
      <alignment horizontal="center" vertical="center" wrapText="1"/>
    </xf>
    <xf numFmtId="0" fontId="6" fillId="5" borderId="0" xfId="0" applyNumberFormat="1" applyFont="1" applyFill="1" applyBorder="1" applyAlignment="1" applyProtection="1">
      <alignment horizontal="center" vertical="center" wrapText="1"/>
    </xf>
    <xf numFmtId="0" fontId="6" fillId="5" borderId="15" xfId="0" applyNumberFormat="1" applyFont="1" applyFill="1" applyBorder="1" applyAlignment="1" applyProtection="1">
      <alignment horizontal="center" vertical="center" wrapText="1"/>
    </xf>
    <xf numFmtId="182" fontId="6" fillId="5" borderId="15" xfId="0" applyNumberFormat="1" applyFont="1" applyFill="1" applyBorder="1" applyAlignment="1" applyProtection="1">
      <alignment horizontal="center" vertical="center"/>
    </xf>
    <xf numFmtId="0" fontId="14" fillId="6" borderId="15" xfId="0" applyNumberFormat="1" applyFont="1" applyFill="1" applyBorder="1" applyAlignment="1" applyProtection="1">
      <alignment horizontal="center" vertical="center" wrapText="1"/>
      <protection locked="0"/>
    </xf>
    <xf numFmtId="0" fontId="14" fillId="3" borderId="15" xfId="0" applyNumberFormat="1" applyFont="1" applyFill="1" applyBorder="1" applyAlignment="1" applyProtection="1">
      <alignment horizontal="center" vertical="center" wrapText="1"/>
      <protection locked="0"/>
    </xf>
    <xf numFmtId="182" fontId="11" fillId="5" borderId="11" xfId="0" applyNumberFormat="1" applyFont="1" applyFill="1" applyBorder="1" applyAlignment="1" applyProtection="1">
      <alignment horizontal="center" vertical="center" wrapText="1"/>
    </xf>
    <xf numFmtId="182" fontId="11" fillId="5" borderId="32" xfId="0" applyNumberFormat="1" applyFont="1" applyFill="1" applyBorder="1" applyAlignment="1" applyProtection="1">
      <alignment horizontal="center" vertical="center"/>
    </xf>
    <xf numFmtId="182" fontId="6" fillId="0" borderId="8" xfId="0" applyNumberFormat="1" applyFont="1" applyFill="1" applyBorder="1" applyAlignment="1" applyProtection="1">
      <alignment horizontal="center" vertical="center" wrapText="1"/>
    </xf>
    <xf numFmtId="0" fontId="14" fillId="5" borderId="10" xfId="0" applyNumberFormat="1" applyFont="1" applyFill="1" applyBorder="1" applyAlignment="1" applyProtection="1">
      <alignment horizontal="center" vertical="center" wrapText="1"/>
    </xf>
    <xf numFmtId="0" fontId="14" fillId="5" borderId="9" xfId="0" applyNumberFormat="1" applyFont="1" applyFill="1" applyBorder="1" applyAlignment="1" applyProtection="1">
      <alignment horizontal="center" vertical="center" wrapText="1"/>
    </xf>
    <xf numFmtId="0" fontId="6" fillId="5" borderId="9" xfId="0" applyNumberFormat="1" applyFont="1" applyFill="1" applyBorder="1" applyAlignment="1" applyProtection="1">
      <alignment vertical="center" wrapText="1"/>
    </xf>
    <xf numFmtId="0" fontId="22" fillId="5" borderId="9" xfId="0" applyNumberFormat="1" applyFont="1" applyFill="1" applyBorder="1" applyAlignment="1" applyProtection="1">
      <alignment horizontal="left" vertical="center" wrapText="1"/>
    </xf>
    <xf numFmtId="0" fontId="6" fillId="5" borderId="27" xfId="0" applyNumberFormat="1" applyFont="1" applyFill="1" applyBorder="1" applyAlignment="1" applyProtection="1">
      <alignment horizontal="center" vertical="center"/>
    </xf>
    <xf numFmtId="0" fontId="14" fillId="6" borderId="7" xfId="0" applyNumberFormat="1" applyFont="1" applyFill="1" applyBorder="1" applyAlignment="1" applyProtection="1">
      <alignment horizontal="center" vertical="center" wrapText="1"/>
      <protection locked="0"/>
    </xf>
    <xf numFmtId="182" fontId="11" fillId="5" borderId="9" xfId="0" applyNumberFormat="1" applyFont="1" applyFill="1" applyBorder="1" applyAlignment="1" applyProtection="1">
      <alignment horizontal="center" vertical="center" wrapText="1"/>
    </xf>
    <xf numFmtId="182" fontId="14" fillId="0" borderId="24" xfId="0" applyNumberFormat="1" applyFont="1" applyFill="1" applyBorder="1" applyAlignment="1" applyProtection="1">
      <alignment horizontal="center" vertical="center" wrapText="1"/>
    </xf>
    <xf numFmtId="0" fontId="21" fillId="3" borderId="0" xfId="0" applyNumberFormat="1" applyFont="1" applyFill="1" applyBorder="1" applyAlignment="1" applyProtection="1">
      <alignment horizontal="left" vertical="center"/>
    </xf>
    <xf numFmtId="0" fontId="21" fillId="3" borderId="0" xfId="0" applyNumberFormat="1" applyFont="1" applyFill="1" applyBorder="1" applyAlignment="1" applyProtection="1">
      <alignment vertical="center"/>
    </xf>
    <xf numFmtId="0" fontId="21" fillId="3" borderId="0" xfId="0" applyNumberFormat="1" applyFont="1" applyFill="1" applyAlignment="1" applyProtection="1">
      <alignment vertical="center"/>
    </xf>
    <xf numFmtId="0" fontId="6" fillId="5" borderId="8" xfId="0" applyNumberFormat="1" applyFont="1" applyFill="1" applyBorder="1" applyAlignment="1" applyProtection="1">
      <alignment horizontal="center" vertical="center"/>
    </xf>
    <xf numFmtId="0" fontId="6" fillId="5" borderId="30" xfId="0" applyNumberFormat="1" applyFont="1" applyFill="1" applyBorder="1" applyAlignment="1" applyProtection="1">
      <alignment horizontal="center" vertical="center"/>
    </xf>
    <xf numFmtId="0" fontId="6" fillId="0" borderId="24" xfId="0" applyNumberFormat="1" applyFont="1" applyFill="1" applyBorder="1" applyAlignment="1" applyProtection="1">
      <alignment horizontal="center" vertical="center"/>
      <protection locked="0"/>
    </xf>
    <xf numFmtId="182" fontId="11" fillId="5" borderId="1" xfId="0" applyNumberFormat="1" applyFont="1" applyFill="1" applyBorder="1" applyAlignment="1" applyProtection="1">
      <alignment horizontal="center" vertical="center" wrapText="1"/>
    </xf>
    <xf numFmtId="182" fontId="6" fillId="0" borderId="1" xfId="0" applyNumberFormat="1" applyFont="1" applyFill="1" applyBorder="1" applyAlignment="1" applyProtection="1">
      <alignment horizontal="center" vertical="center" wrapText="1"/>
    </xf>
    <xf numFmtId="0" fontId="11" fillId="5" borderId="30" xfId="0" applyNumberFormat="1" applyFont="1" applyFill="1" applyBorder="1" applyAlignment="1" applyProtection="1">
      <alignment horizontal="center" vertical="center" wrapText="1"/>
    </xf>
    <xf numFmtId="0" fontId="20" fillId="5" borderId="30" xfId="0" applyNumberFormat="1" applyFont="1" applyFill="1" applyBorder="1" applyAlignment="1" applyProtection="1">
      <alignment horizontal="left" vertical="center" wrapText="1"/>
    </xf>
    <xf numFmtId="0" fontId="6" fillId="5" borderId="30" xfId="0" applyNumberFormat="1" applyFont="1" applyFill="1" applyBorder="1" applyAlignment="1" applyProtection="1">
      <alignment horizontal="left" vertical="center" wrapText="1"/>
    </xf>
    <xf numFmtId="0" fontId="6" fillId="8" borderId="7" xfId="0" applyNumberFormat="1" applyFont="1" applyFill="1" applyBorder="1" applyAlignment="1" applyProtection="1">
      <alignment horizontal="left" vertical="center" wrapText="1"/>
    </xf>
    <xf numFmtId="0" fontId="6" fillId="0" borderId="26" xfId="0" applyNumberFormat="1" applyFont="1" applyFill="1" applyBorder="1" applyAlignment="1" applyProtection="1">
      <alignment horizontal="center" vertical="center"/>
      <protection locked="0"/>
    </xf>
    <xf numFmtId="0" fontId="11" fillId="5" borderId="30" xfId="0" applyNumberFormat="1" applyFont="1" applyFill="1" applyBorder="1" applyAlignment="1" applyProtection="1">
      <alignment horizontal="left" vertical="center" wrapText="1"/>
    </xf>
    <xf numFmtId="0" fontId="11" fillId="5" borderId="25" xfId="0" applyNumberFormat="1" applyFont="1" applyFill="1" applyBorder="1" applyAlignment="1" applyProtection="1">
      <alignment horizontal="center" vertical="center" wrapText="1"/>
    </xf>
    <xf numFmtId="0" fontId="6" fillId="5" borderId="25" xfId="0" applyNumberFormat="1" applyFont="1" applyFill="1" applyBorder="1" applyAlignment="1" applyProtection="1">
      <alignment horizontal="left" vertical="center" wrapText="1"/>
    </xf>
    <xf numFmtId="0" fontId="11" fillId="5" borderId="30" xfId="0" applyFont="1" applyFill="1" applyBorder="1" applyAlignment="1">
      <alignment horizontal="left" vertical="center" wrapText="1"/>
    </xf>
    <xf numFmtId="0" fontId="6" fillId="8" borderId="11" xfId="0" applyNumberFormat="1" applyFont="1" applyFill="1" applyBorder="1" applyAlignment="1" applyProtection="1">
      <alignment horizontal="center" vertical="center"/>
    </xf>
    <xf numFmtId="182" fontId="6" fillId="8" borderId="11" xfId="0" applyNumberFormat="1" applyFont="1" applyFill="1" applyBorder="1" applyAlignment="1" applyProtection="1">
      <alignment horizontal="center" vertical="center" wrapText="1"/>
    </xf>
    <xf numFmtId="0" fontId="6" fillId="3" borderId="7" xfId="0" applyNumberFormat="1" applyFont="1" applyFill="1" applyBorder="1" applyAlignment="1" applyProtection="1">
      <alignment horizontal="center" vertical="center"/>
      <protection locked="0"/>
    </xf>
    <xf numFmtId="184" fontId="6" fillId="5" borderId="7" xfId="0" applyNumberFormat="1" applyFont="1" applyFill="1" applyBorder="1" applyAlignment="1" applyProtection="1">
      <alignment horizontal="center" vertical="center" wrapText="1"/>
    </xf>
    <xf numFmtId="182" fontId="14" fillId="0" borderId="7" xfId="0" applyNumberFormat="1" applyFont="1" applyFill="1" applyBorder="1" applyAlignment="1" applyProtection="1">
      <alignment horizontal="center" vertical="center" wrapText="1"/>
    </xf>
    <xf numFmtId="0" fontId="6" fillId="5" borderId="24" xfId="0" applyNumberFormat="1" applyFont="1" applyFill="1" applyBorder="1" applyAlignment="1" applyProtection="1">
      <alignment horizontal="center" vertical="center" wrapText="1"/>
    </xf>
    <xf numFmtId="0" fontId="6" fillId="5" borderId="25" xfId="0" applyNumberFormat="1" applyFont="1" applyFill="1" applyBorder="1" applyAlignment="1" applyProtection="1">
      <alignment horizontal="center" vertical="center" wrapText="1"/>
    </xf>
    <xf numFmtId="182" fontId="6" fillId="8" borderId="7" xfId="0" applyNumberFormat="1" applyFont="1" applyFill="1" applyBorder="1" applyAlignment="1" applyProtection="1">
      <alignment horizontal="center" vertical="center" wrapText="1"/>
    </xf>
    <xf numFmtId="0" fontId="6" fillId="5" borderId="7" xfId="0" applyFont="1" applyFill="1" applyBorder="1" applyAlignment="1">
      <alignment horizontal="center" vertical="center" wrapText="1"/>
    </xf>
    <xf numFmtId="182" fontId="6" fillId="8" borderId="7" xfId="0" applyNumberFormat="1" applyFont="1" applyFill="1" applyBorder="1" applyAlignment="1">
      <alignment horizontal="center" vertical="center" wrapText="1"/>
    </xf>
    <xf numFmtId="0" fontId="11" fillId="3" borderId="7" xfId="0" applyNumberFormat="1" applyFont="1" applyFill="1" applyBorder="1" applyAlignment="1" applyProtection="1">
      <alignment horizontal="center" vertical="center" wrapText="1"/>
      <protection locked="0"/>
    </xf>
    <xf numFmtId="0" fontId="6" fillId="8" borderId="7"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23" fillId="8" borderId="7" xfId="0" applyFont="1" applyFill="1" applyBorder="1" applyAlignment="1">
      <alignment horizontal="center" vertical="center" wrapText="1"/>
    </xf>
    <xf numFmtId="0" fontId="11" fillId="5" borderId="11" xfId="0" applyNumberFormat="1" applyFont="1" applyFill="1" applyBorder="1" applyAlignment="1" applyProtection="1">
      <alignment horizontal="left" vertical="center" wrapText="1"/>
    </xf>
    <xf numFmtId="0" fontId="6" fillId="5" borderId="10" xfId="0" applyNumberFormat="1" applyFont="1" applyFill="1" applyBorder="1" applyAlignment="1" applyProtection="1">
      <alignment horizontal="center" vertical="center"/>
    </xf>
    <xf numFmtId="182" fontId="6" fillId="5" borderId="7" xfId="0" applyNumberFormat="1"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 xfId="0" applyFont="1" applyFill="1" applyBorder="1" applyAlignment="1">
      <alignment horizontal="left" vertical="center" wrapText="1"/>
    </xf>
    <xf numFmtId="0" fontId="6" fillId="5" borderId="26" xfId="0" applyNumberFormat="1" applyFont="1" applyFill="1" applyBorder="1" applyAlignment="1" applyProtection="1">
      <alignment horizontal="center" vertical="center"/>
    </xf>
    <xf numFmtId="0" fontId="6" fillId="5" borderId="11" xfId="0" applyNumberFormat="1" applyFont="1" applyFill="1" applyBorder="1" applyAlignment="1" applyProtection="1">
      <alignment horizontal="center" vertical="center"/>
    </xf>
    <xf numFmtId="182" fontId="6" fillId="5" borderId="11" xfId="0" applyNumberFormat="1" applyFont="1" applyFill="1" applyBorder="1" applyAlignment="1" applyProtection="1">
      <alignment horizontal="center" vertical="center"/>
    </xf>
    <xf numFmtId="0" fontId="11" fillId="6" borderId="33" xfId="0" applyNumberFormat="1" applyFont="1" applyFill="1" applyBorder="1" applyAlignment="1" applyProtection="1">
      <alignment horizontal="center" vertical="center"/>
      <protection locked="0"/>
    </xf>
    <xf numFmtId="0" fontId="6" fillId="5" borderId="10" xfId="0" applyNumberFormat="1" applyFont="1" applyFill="1" applyBorder="1" applyAlignment="1" applyProtection="1">
      <alignment horizontal="left" vertical="center" wrapText="1"/>
    </xf>
    <xf numFmtId="0" fontId="6" fillId="8" borderId="11" xfId="0" applyNumberFormat="1" applyFont="1" applyFill="1" applyBorder="1" applyAlignment="1" applyProtection="1">
      <alignment horizontal="left" vertical="center" wrapText="1"/>
    </xf>
    <xf numFmtId="0" fontId="6" fillId="5" borderId="34" xfId="0" applyNumberFormat="1" applyFont="1" applyFill="1" applyBorder="1" applyAlignment="1">
      <alignment horizontal="center" vertical="center"/>
    </xf>
    <xf numFmtId="0" fontId="6" fillId="5" borderId="35" xfId="0" applyNumberFormat="1" applyFont="1" applyFill="1" applyBorder="1" applyAlignment="1">
      <alignment horizontal="center" vertical="center"/>
    </xf>
    <xf numFmtId="0" fontId="6" fillId="5" borderId="1" xfId="0" applyNumberFormat="1" applyFont="1" applyFill="1" applyBorder="1" applyAlignment="1">
      <alignment horizontal="center" vertical="center" wrapText="1"/>
    </xf>
    <xf numFmtId="0" fontId="6" fillId="5" borderId="36" xfId="0" applyNumberFormat="1" applyFont="1" applyFill="1" applyBorder="1" applyAlignment="1">
      <alignment horizontal="center" vertical="center"/>
    </xf>
    <xf numFmtId="0" fontId="6" fillId="5" borderId="1" xfId="0" applyNumberFormat="1" applyFont="1" applyFill="1" applyBorder="1" applyAlignment="1">
      <alignment horizontal="center" vertical="center"/>
    </xf>
    <xf numFmtId="182" fontId="6" fillId="5" borderId="1" xfId="0" applyNumberFormat="1" applyFont="1" applyFill="1" applyBorder="1" applyAlignment="1">
      <alignment horizontal="center" vertical="center" wrapText="1"/>
    </xf>
    <xf numFmtId="0" fontId="6" fillId="6" borderId="7" xfId="0" applyNumberFormat="1" applyFont="1" applyFill="1" applyBorder="1" applyAlignment="1" applyProtection="1">
      <alignment horizontal="center" vertical="center"/>
      <protection locked="0"/>
    </xf>
    <xf numFmtId="0" fontId="11" fillId="5" borderId="35" xfId="0" applyNumberFormat="1" applyFont="1" applyFill="1" applyBorder="1" applyAlignment="1">
      <alignment horizontal="center" vertical="center"/>
    </xf>
    <xf numFmtId="182" fontId="11" fillId="5" borderId="35" xfId="0" applyNumberFormat="1" applyFont="1" applyFill="1" applyBorder="1" applyAlignment="1">
      <alignment horizontal="center" vertical="center"/>
    </xf>
    <xf numFmtId="182" fontId="11" fillId="0" borderId="37" xfId="0" applyNumberFormat="1" applyFont="1" applyFill="1" applyBorder="1" applyAlignment="1">
      <alignment horizontal="center" vertical="center" wrapText="1"/>
    </xf>
    <xf numFmtId="0" fontId="24" fillId="5" borderId="1" xfId="0" applyNumberFormat="1" applyFont="1" applyFill="1" applyBorder="1" applyAlignment="1">
      <alignment horizontal="center" vertical="center" wrapText="1"/>
    </xf>
    <xf numFmtId="0" fontId="11" fillId="5" borderId="15" xfId="0" applyNumberFormat="1" applyFont="1" applyFill="1" applyBorder="1" applyAlignment="1">
      <alignment horizontal="center" vertical="center" wrapText="1"/>
    </xf>
    <xf numFmtId="0" fontId="11" fillId="5" borderId="38" xfId="0" applyNumberFormat="1" applyFont="1" applyFill="1" applyBorder="1" applyAlignment="1">
      <alignment horizontal="center" vertical="center" wrapText="1"/>
    </xf>
    <xf numFmtId="0" fontId="6" fillId="5" borderId="38" xfId="0" applyNumberFormat="1" applyFont="1" applyFill="1" applyBorder="1" applyAlignment="1">
      <alignment horizontal="left" vertical="center" wrapText="1"/>
    </xf>
    <xf numFmtId="0" fontId="6" fillId="5" borderId="1" xfId="0" applyNumberFormat="1" applyFont="1" applyFill="1" applyBorder="1" applyAlignment="1">
      <alignment horizontal="left" vertical="center" wrapText="1"/>
    </xf>
    <xf numFmtId="0" fontId="6" fillId="5" borderId="15" xfId="0" applyNumberFormat="1" applyFont="1" applyFill="1" applyBorder="1" applyAlignment="1">
      <alignment horizontal="center" vertical="center"/>
    </xf>
    <xf numFmtId="0" fontId="6" fillId="5" borderId="39" xfId="0" applyNumberFormat="1" applyFont="1" applyFill="1" applyBorder="1" applyAlignment="1">
      <alignment horizontal="center" vertical="center" wrapText="1"/>
    </xf>
    <xf numFmtId="0" fontId="6" fillId="5" borderId="40" xfId="0" applyNumberFormat="1" applyFont="1" applyFill="1" applyBorder="1" applyAlignment="1">
      <alignment horizontal="center" vertical="center" wrapText="1"/>
    </xf>
    <xf numFmtId="0" fontId="6" fillId="5" borderId="41" xfId="0" applyNumberFormat="1" applyFont="1" applyFill="1" applyBorder="1" applyAlignment="1">
      <alignment horizontal="center" vertical="center" wrapText="1"/>
    </xf>
    <xf numFmtId="0" fontId="6" fillId="5" borderId="40" xfId="0" applyNumberFormat="1" applyFont="1" applyFill="1" applyBorder="1" applyAlignment="1">
      <alignment horizontal="center" vertical="center"/>
    </xf>
    <xf numFmtId="182" fontId="6" fillId="5" borderId="40" xfId="0" applyNumberFormat="1" applyFont="1" applyFill="1" applyBorder="1" applyAlignment="1">
      <alignment horizontal="center" vertical="center"/>
    </xf>
    <xf numFmtId="0" fontId="11" fillId="6" borderId="4" xfId="0" applyNumberFormat="1" applyFont="1" applyFill="1" applyBorder="1" applyAlignment="1" applyProtection="1">
      <alignment horizontal="center" vertical="center"/>
      <protection locked="0"/>
    </xf>
    <xf numFmtId="185" fontId="14" fillId="5" borderId="35" xfId="0" applyNumberFormat="1" applyFont="1" applyFill="1" applyBorder="1" applyAlignment="1">
      <alignment horizontal="center" vertical="center"/>
    </xf>
    <xf numFmtId="182" fontId="14" fillId="3" borderId="24" xfId="0" applyNumberFormat="1" applyFont="1" applyFill="1" applyBorder="1" applyAlignment="1" applyProtection="1">
      <alignment horizontal="center" vertical="center" wrapText="1"/>
    </xf>
    <xf numFmtId="0" fontId="11" fillId="5" borderId="40" xfId="0" applyNumberFormat="1" applyFont="1" applyFill="1" applyBorder="1" applyAlignment="1">
      <alignment horizontal="center" vertical="center" wrapText="1"/>
    </xf>
    <xf numFmtId="0" fontId="11" fillId="5" borderId="40" xfId="0" applyNumberFormat="1" applyFont="1" applyFill="1" applyBorder="1" applyAlignment="1">
      <alignment horizontal="left" vertical="center" wrapText="1"/>
    </xf>
    <xf numFmtId="0" fontId="6" fillId="5" borderId="42" xfId="0" applyNumberFormat="1" applyFont="1" applyFill="1" applyBorder="1" applyAlignment="1">
      <alignment horizontal="center" vertical="center"/>
    </xf>
    <xf numFmtId="0" fontId="6" fillId="5" borderId="7" xfId="0" applyNumberFormat="1" applyFont="1" applyFill="1" applyBorder="1" applyAlignment="1">
      <alignment horizontal="center" vertical="center"/>
    </xf>
    <xf numFmtId="182" fontId="6" fillId="5" borderId="1" xfId="0" applyNumberFormat="1" applyFont="1" applyFill="1" applyBorder="1" applyAlignment="1">
      <alignment horizontal="center" vertical="center"/>
    </xf>
    <xf numFmtId="0" fontId="11" fillId="6" borderId="1" xfId="0" applyNumberFormat="1" applyFont="1" applyFill="1" applyBorder="1" applyAlignment="1" applyProtection="1">
      <alignment horizontal="center" vertical="center"/>
      <protection locked="0"/>
    </xf>
    <xf numFmtId="49" fontId="11" fillId="5" borderId="7" xfId="0" applyNumberFormat="1" applyFont="1" applyFill="1" applyBorder="1" applyAlignment="1">
      <alignment horizontal="center" vertical="center"/>
    </xf>
    <xf numFmtId="182" fontId="11" fillId="5" borderId="7" xfId="0" applyNumberFormat="1" applyFont="1" applyFill="1" applyBorder="1" applyAlignment="1">
      <alignment horizontal="center" vertical="center"/>
    </xf>
    <xf numFmtId="0" fontId="11" fillId="5" borderId="2" xfId="0" applyNumberFormat="1" applyFont="1" applyFill="1" applyBorder="1" applyAlignment="1">
      <alignment horizontal="center" vertical="center" wrapText="1"/>
    </xf>
    <xf numFmtId="0" fontId="6" fillId="5" borderId="15" xfId="0" applyNumberFormat="1" applyFont="1" applyFill="1" applyBorder="1" applyAlignment="1">
      <alignment horizontal="left" vertical="center" wrapText="1"/>
    </xf>
    <xf numFmtId="0" fontId="6" fillId="5" borderId="1" xfId="0" applyFont="1" applyFill="1" applyBorder="1" applyProtection="1">
      <alignment vertical="center"/>
    </xf>
    <xf numFmtId="0" fontId="6" fillId="5" borderId="43" xfId="0" applyNumberFormat="1" applyFont="1" applyFill="1" applyBorder="1" applyAlignment="1" applyProtection="1">
      <alignment horizontal="center" vertical="center" wrapText="1"/>
    </xf>
    <xf numFmtId="182" fontId="6" fillId="5" borderId="10" xfId="0" applyNumberFormat="1" applyFont="1" applyFill="1" applyBorder="1" applyAlignment="1" applyProtection="1">
      <alignment horizontal="center" vertical="center"/>
    </xf>
    <xf numFmtId="0" fontId="6" fillId="6" borderId="10" xfId="0" applyNumberFormat="1" applyFont="1" applyFill="1" applyBorder="1" applyAlignment="1" applyProtection="1">
      <alignment horizontal="center" vertical="center"/>
      <protection locked="0"/>
    </xf>
    <xf numFmtId="0" fontId="6" fillId="3" borderId="11" xfId="0" applyNumberFormat="1" applyFont="1" applyFill="1" applyBorder="1" applyAlignment="1" applyProtection="1">
      <alignment horizontal="center" vertical="center"/>
      <protection locked="0"/>
    </xf>
    <xf numFmtId="0" fontId="6" fillId="5" borderId="27" xfId="0" applyNumberFormat="1" applyFont="1" applyFill="1" applyBorder="1" applyAlignment="1" applyProtection="1">
      <alignment horizontal="center" vertical="center" wrapText="1"/>
    </xf>
    <xf numFmtId="0" fontId="6" fillId="6" borderId="9" xfId="0" applyNumberFormat="1" applyFont="1" applyFill="1" applyBorder="1" applyAlignment="1" applyProtection="1">
      <alignment horizontal="center" vertical="center"/>
      <protection locked="0"/>
    </xf>
    <xf numFmtId="182" fontId="6" fillId="5" borderId="9" xfId="0" applyNumberFormat="1" applyFont="1" applyFill="1" applyBorder="1" applyAlignment="1" applyProtection="1">
      <alignment horizontal="center" vertical="center"/>
    </xf>
    <xf numFmtId="0" fontId="6" fillId="5" borderId="44" xfId="0" applyNumberFormat="1" applyFont="1" applyFill="1" applyBorder="1" applyAlignment="1" applyProtection="1">
      <alignment horizontal="center" vertical="center" wrapText="1"/>
    </xf>
    <xf numFmtId="0" fontId="6" fillId="5" borderId="1" xfId="0" applyNumberFormat="1" applyFont="1" applyFill="1" applyBorder="1" applyAlignment="1" applyProtection="1">
      <alignment horizontal="center" vertical="center"/>
    </xf>
    <xf numFmtId="182" fontId="6" fillId="5" borderId="1" xfId="0" applyNumberFormat="1" applyFont="1" applyFill="1" applyBorder="1" applyAlignment="1" applyProtection="1">
      <alignment horizontal="center" vertical="center"/>
    </xf>
    <xf numFmtId="0" fontId="11" fillId="9" borderId="1" xfId="0" applyNumberFormat="1" applyFont="1" applyFill="1" applyBorder="1" applyAlignment="1" applyProtection="1">
      <alignment horizontal="center" vertical="center"/>
      <protection locked="0"/>
    </xf>
    <xf numFmtId="0" fontId="6" fillId="0" borderId="1" xfId="0" applyNumberFormat="1" applyFont="1" applyFill="1" applyBorder="1" applyAlignment="1" applyProtection="1">
      <alignment horizontal="center" vertical="center"/>
      <protection locked="0"/>
    </xf>
    <xf numFmtId="49" fontId="14" fillId="5" borderId="1" xfId="0" applyNumberFormat="1" applyFont="1" applyFill="1" applyBorder="1" applyAlignment="1" applyProtection="1">
      <alignment horizontal="center" vertical="center"/>
    </xf>
    <xf numFmtId="182" fontId="11" fillId="5" borderId="1" xfId="0" applyNumberFormat="1" applyFont="1" applyFill="1" applyBorder="1" applyAlignment="1" applyProtection="1">
      <alignment horizontal="center" vertical="center"/>
    </xf>
    <xf numFmtId="182" fontId="11" fillId="0" borderId="1" xfId="0" applyNumberFormat="1" applyFont="1" applyFill="1" applyBorder="1" applyAlignment="1" applyProtection="1">
      <alignment horizontal="center" vertical="center" wrapText="1"/>
    </xf>
    <xf numFmtId="0" fontId="6" fillId="5" borderId="28" xfId="0" applyNumberFormat="1" applyFont="1" applyFill="1" applyBorder="1" applyAlignment="1" applyProtection="1">
      <alignment horizontal="center" vertical="center" wrapText="1"/>
    </xf>
    <xf numFmtId="0" fontId="6" fillId="5" borderId="32" xfId="0" applyNumberFormat="1" applyFont="1" applyFill="1" applyBorder="1" applyAlignment="1" applyProtection="1">
      <alignment horizontal="center" vertical="center" wrapText="1"/>
    </xf>
    <xf numFmtId="182" fontId="14" fillId="5"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6" fillId="3" borderId="7" xfId="0" applyNumberFormat="1" applyFont="1" applyFill="1" applyBorder="1" applyAlignment="1" applyProtection="1">
      <alignment horizontal="center" vertical="center" wrapText="1"/>
      <protection locked="0"/>
    </xf>
    <xf numFmtId="182" fontId="15" fillId="3" borderId="7" xfId="0" applyNumberFormat="1" applyFont="1" applyFill="1" applyBorder="1" applyAlignment="1" applyProtection="1">
      <alignment horizontal="center" vertical="center" wrapText="1"/>
    </xf>
    <xf numFmtId="0" fontId="11" fillId="5" borderId="9" xfId="0" applyNumberFormat="1" applyFont="1" applyFill="1" applyBorder="1" applyAlignment="1" applyProtection="1">
      <alignment horizontal="left" vertical="center" wrapText="1"/>
    </xf>
    <xf numFmtId="182" fontId="15" fillId="0" borderId="7" xfId="0" applyNumberFormat="1" applyFont="1" applyFill="1" applyBorder="1" applyAlignment="1" applyProtection="1">
      <alignment horizontal="center" vertical="center" wrapText="1"/>
    </xf>
    <xf numFmtId="0" fontId="6" fillId="3" borderId="9" xfId="0" applyNumberFormat="1" applyFont="1" applyFill="1" applyBorder="1" applyAlignment="1" applyProtection="1">
      <alignment horizontal="center" vertical="center"/>
      <protection locked="0"/>
    </xf>
    <xf numFmtId="0" fontId="6" fillId="5" borderId="43" xfId="0" applyNumberFormat="1" applyFont="1" applyFill="1" applyBorder="1" applyAlignment="1" applyProtection="1">
      <alignment horizontal="center" vertical="center"/>
    </xf>
    <xf numFmtId="0" fontId="6" fillId="5" borderId="4" xfId="0" applyNumberFormat="1" applyFont="1" applyFill="1" applyBorder="1" applyAlignment="1" applyProtection="1">
      <alignment horizontal="center" vertical="center" wrapText="1"/>
    </xf>
    <xf numFmtId="0" fontId="6" fillId="5" borderId="37" xfId="0" applyNumberFormat="1" applyFont="1" applyFill="1" applyBorder="1" applyAlignment="1" applyProtection="1">
      <alignment horizontal="center" vertical="center"/>
    </xf>
    <xf numFmtId="0" fontId="6" fillId="6" borderId="2" xfId="0" applyNumberFormat="1" applyFont="1" applyFill="1" applyBorder="1" applyAlignment="1" applyProtection="1">
      <alignment horizontal="center" vertical="center"/>
      <protection locked="0"/>
    </xf>
    <xf numFmtId="182" fontId="6" fillId="0" borderId="8" xfId="0" applyNumberFormat="1" applyFont="1" applyFill="1" applyBorder="1" applyAlignment="1">
      <alignment horizontal="center" vertical="center" wrapText="1"/>
    </xf>
    <xf numFmtId="0" fontId="20" fillId="5" borderId="7" xfId="0" applyFont="1" applyFill="1" applyBorder="1" applyAlignment="1">
      <alignment horizontal="left" vertical="center" wrapText="1"/>
    </xf>
    <xf numFmtId="0" fontId="6" fillId="6" borderId="4" xfId="0" applyNumberFormat="1" applyFont="1" applyFill="1" applyBorder="1" applyAlignment="1" applyProtection="1">
      <alignment horizontal="center" vertical="center"/>
      <protection locked="0"/>
    </xf>
    <xf numFmtId="0" fontId="11" fillId="3" borderId="25" xfId="0" applyNumberFormat="1" applyFont="1" applyFill="1" applyBorder="1" applyAlignment="1" applyProtection="1">
      <alignment horizontal="center" vertical="center" wrapText="1"/>
      <protection locked="0"/>
    </xf>
    <xf numFmtId="0" fontId="6" fillId="5" borderId="34" xfId="0" applyNumberFormat="1" applyFont="1" applyFill="1" applyBorder="1" applyAlignment="1" applyProtection="1">
      <alignment horizontal="center" vertical="center"/>
    </xf>
    <xf numFmtId="184" fontId="11" fillId="0" borderId="1" xfId="0" applyNumberFormat="1" applyFont="1" applyFill="1" applyBorder="1" applyAlignment="1" applyProtection="1">
      <alignment horizontal="center" vertical="center" wrapText="1"/>
    </xf>
    <xf numFmtId="0" fontId="6" fillId="5" borderId="9" xfId="0" applyFont="1" applyFill="1" applyBorder="1" applyAlignment="1">
      <alignment horizontal="left" vertical="center" wrapText="1"/>
    </xf>
    <xf numFmtId="0" fontId="11" fillId="3" borderId="4" xfId="0" applyNumberFormat="1" applyFont="1" applyFill="1" applyBorder="1" applyAlignment="1" applyProtection="1">
      <alignment horizontal="center" vertical="center"/>
      <protection locked="0"/>
    </xf>
    <xf numFmtId="0" fontId="11" fillId="5" borderId="1" xfId="0" applyNumberFormat="1" applyFont="1" applyFill="1" applyBorder="1" applyAlignment="1" applyProtection="1">
      <alignment horizontal="center" vertical="center"/>
    </xf>
    <xf numFmtId="0" fontId="11" fillId="3" borderId="0" xfId="0" applyNumberFormat="1" applyFont="1" applyFill="1" applyAlignment="1" applyProtection="1">
      <alignment horizontal="left" vertical="center"/>
    </xf>
    <xf numFmtId="0" fontId="11" fillId="3" borderId="30" xfId="0" applyNumberFormat="1" applyFont="1" applyFill="1" applyBorder="1" applyAlignment="1" applyProtection="1">
      <alignment horizontal="center" vertical="center"/>
      <protection locked="0"/>
    </xf>
    <xf numFmtId="0" fontId="11" fillId="5" borderId="31" xfId="0" applyNumberFormat="1" applyFont="1" applyFill="1" applyBorder="1" applyAlignment="1" applyProtection="1">
      <alignment horizontal="center" vertical="center" wrapText="1"/>
    </xf>
    <xf numFmtId="0" fontId="11" fillId="5" borderId="31" xfId="0" applyNumberFormat="1" applyFont="1" applyFill="1" applyBorder="1" applyAlignment="1" applyProtection="1">
      <alignment horizontal="left" vertical="center" wrapText="1"/>
    </xf>
    <xf numFmtId="0" fontId="11" fillId="5" borderId="1" xfId="0" applyNumberFormat="1" applyFont="1" applyFill="1" applyBorder="1" applyAlignment="1" applyProtection="1">
      <alignment horizontal="left" vertical="center" wrapText="1"/>
    </xf>
    <xf numFmtId="0" fontId="6" fillId="5" borderId="31" xfId="0" applyNumberFormat="1" applyFont="1" applyFill="1" applyBorder="1" applyAlignment="1" applyProtection="1">
      <alignment horizontal="center" vertical="center" wrapText="1"/>
    </xf>
    <xf numFmtId="0" fontId="6" fillId="5" borderId="31" xfId="0" applyNumberFormat="1" applyFont="1" applyFill="1" applyBorder="1" applyAlignment="1" applyProtection="1">
      <alignment horizontal="left" vertical="center" wrapText="1"/>
    </xf>
    <xf numFmtId="0" fontId="6" fillId="5" borderId="1" xfId="0" applyNumberFormat="1" applyFont="1" applyFill="1" applyBorder="1" applyAlignment="1" applyProtection="1">
      <alignment horizontal="left" vertical="center" wrapText="1"/>
    </xf>
    <xf numFmtId="0" fontId="6" fillId="5" borderId="24" xfId="0" applyNumberFormat="1" applyFont="1" applyFill="1" applyBorder="1" applyAlignment="1" applyProtection="1">
      <alignment horizontal="center" vertical="center"/>
    </xf>
    <xf numFmtId="182" fontId="6" fillId="5" borderId="36" xfId="0" applyNumberFormat="1" applyFont="1" applyFill="1" applyBorder="1" applyAlignment="1" applyProtection="1">
      <alignment horizontal="center" vertical="center"/>
    </xf>
    <xf numFmtId="49" fontId="11" fillId="5" borderId="7" xfId="0" applyNumberFormat="1" applyFont="1" applyFill="1" applyBorder="1" applyAlignment="1" applyProtection="1">
      <alignment horizontal="center" vertical="center"/>
    </xf>
    <xf numFmtId="182" fontId="11" fillId="5" borderId="2" xfId="0" applyNumberFormat="1" applyFont="1" applyFill="1" applyBorder="1" applyAlignment="1" applyProtection="1">
      <alignment horizontal="center" vertical="center"/>
    </xf>
    <xf numFmtId="182" fontId="11" fillId="0" borderId="11"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left" vertical="center" wrapText="1"/>
    </xf>
    <xf numFmtId="0" fontId="25" fillId="3" borderId="0" xfId="0" applyNumberFormat="1" applyFont="1" applyFill="1" applyAlignment="1" applyProtection="1">
      <alignment horizontal="left" vertical="center" wrapText="1"/>
    </xf>
    <xf numFmtId="0" fontId="6" fillId="5" borderId="31" xfId="0" applyNumberFormat="1" applyFont="1" applyFill="1" applyBorder="1" applyAlignment="1" applyProtection="1">
      <alignment horizontal="center" vertical="center"/>
    </xf>
    <xf numFmtId="0" fontId="6" fillId="5" borderId="32" xfId="0" applyNumberFormat="1" applyFont="1" applyFill="1" applyBorder="1" applyAlignment="1" applyProtection="1">
      <alignment horizontal="center" vertical="center"/>
    </xf>
    <xf numFmtId="0" fontId="26" fillId="8" borderId="7" xfId="0" applyNumberFormat="1" applyFont="1" applyFill="1" applyBorder="1" applyAlignment="1" applyProtection="1">
      <alignment horizontal="center" vertical="center"/>
    </xf>
    <xf numFmtId="0" fontId="6" fillId="0" borderId="7" xfId="0" applyFont="1" applyFill="1" applyBorder="1" applyAlignment="1" applyProtection="1">
      <alignment horizontal="center" vertical="center" wrapText="1"/>
    </xf>
    <xf numFmtId="0" fontId="11" fillId="5" borderId="11" xfId="0" applyNumberFormat="1" applyFont="1" applyFill="1" applyBorder="1" applyAlignment="1" applyProtection="1">
      <alignment horizontal="center" vertical="center" wrapText="1"/>
    </xf>
    <xf numFmtId="0" fontId="6" fillId="5" borderId="11" xfId="0" applyNumberFormat="1" applyFont="1" applyFill="1" applyBorder="1" applyAlignment="1" applyProtection="1">
      <alignment horizontal="left" vertical="center" wrapText="1"/>
    </xf>
    <xf numFmtId="0" fontId="11" fillId="6" borderId="38" xfId="0" applyNumberFormat="1" applyFont="1" applyFill="1" applyBorder="1" applyAlignment="1" applyProtection="1">
      <alignment horizontal="center" vertical="center"/>
      <protection locked="0"/>
    </xf>
    <xf numFmtId="0" fontId="11" fillId="3" borderId="32" xfId="0" applyNumberFormat="1" applyFont="1" applyFill="1" applyBorder="1" applyAlignment="1" applyProtection="1">
      <alignment horizontal="center" vertical="center" wrapText="1"/>
      <protection locked="0"/>
    </xf>
    <xf numFmtId="0" fontId="14" fillId="5" borderId="11" xfId="0" applyNumberFormat="1" applyFont="1" applyFill="1" applyBorder="1" applyAlignment="1" applyProtection="1">
      <alignment horizontal="center" vertical="center" wrapText="1"/>
    </xf>
    <xf numFmtId="0" fontId="20" fillId="5" borderId="1" xfId="0" applyNumberFormat="1" applyFont="1" applyFill="1" applyBorder="1" applyAlignment="1">
      <alignment horizontal="left" vertical="center" wrapText="1"/>
    </xf>
    <xf numFmtId="0" fontId="11" fillId="6" borderId="7" xfId="0" applyNumberFormat="1" applyFont="1" applyFill="1" applyBorder="1" applyAlignment="1" applyProtection="1">
      <alignment horizontal="center" vertical="center" wrapText="1"/>
      <protection locked="0"/>
    </xf>
    <xf numFmtId="0" fontId="11" fillId="3" borderId="2" xfId="0" applyNumberFormat="1" applyFont="1" applyFill="1" applyBorder="1" applyAlignment="1" applyProtection="1">
      <alignment horizontal="center" vertical="center"/>
      <protection locked="0"/>
    </xf>
    <xf numFmtId="0" fontId="6" fillId="8" borderId="7" xfId="0" applyNumberFormat="1" applyFont="1" applyFill="1" applyBorder="1" applyAlignment="1" applyProtection="1">
      <alignment horizontal="center" vertical="center"/>
    </xf>
    <xf numFmtId="0" fontId="11" fillId="5" borderId="7" xfId="0" applyNumberFormat="1" applyFont="1" applyFill="1" applyBorder="1" applyAlignment="1" applyProtection="1">
      <alignment horizontal="center" vertical="center"/>
    </xf>
    <xf numFmtId="182" fontId="11" fillId="5" borderId="8" xfId="0" applyNumberFormat="1" applyFont="1" applyFill="1" applyBorder="1" applyAlignment="1" applyProtection="1">
      <alignment horizontal="center" vertical="center"/>
    </xf>
    <xf numFmtId="0" fontId="14" fillId="5" borderId="27" xfId="0" applyNumberFormat="1" applyFont="1" applyFill="1" applyBorder="1" applyAlignment="1" applyProtection="1">
      <alignment horizontal="center" vertical="center" wrapText="1"/>
    </xf>
    <xf numFmtId="0" fontId="14" fillId="5" borderId="10" xfId="0" applyFont="1" applyFill="1" applyBorder="1" applyAlignment="1">
      <alignment horizontal="center" vertical="center" wrapText="1"/>
    </xf>
    <xf numFmtId="0" fontId="11" fillId="6" borderId="11" xfId="0" applyNumberFormat="1" applyFont="1" applyFill="1" applyBorder="1" applyAlignment="1" applyProtection="1">
      <alignment horizontal="center" vertical="center"/>
      <protection locked="0"/>
    </xf>
    <xf numFmtId="0" fontId="14" fillId="5" borderId="32" xfId="0" applyNumberFormat="1" applyFont="1" applyFill="1" applyBorder="1" applyAlignment="1" applyProtection="1">
      <alignment horizontal="center" vertical="center" wrapText="1"/>
    </xf>
    <xf numFmtId="0" fontId="14" fillId="5" borderId="11" xfId="0" applyFont="1" applyFill="1" applyBorder="1" applyAlignment="1">
      <alignment horizontal="center" vertical="center" wrapText="1"/>
    </xf>
    <xf numFmtId="0" fontId="14" fillId="5" borderId="6" xfId="0" applyNumberFormat="1" applyFont="1" applyFill="1" applyBorder="1" applyAlignment="1" applyProtection="1">
      <alignment horizontal="center" vertical="center" wrapText="1"/>
    </xf>
    <xf numFmtId="0" fontId="11" fillId="5" borderId="7" xfId="0" applyFont="1" applyFill="1" applyBorder="1" applyAlignment="1" applyProtection="1">
      <alignment horizontal="center" vertical="center" wrapText="1"/>
    </xf>
    <xf numFmtId="0" fontId="6" fillId="5" borderId="9" xfId="0" applyFont="1" applyFill="1" applyBorder="1" applyAlignment="1">
      <alignment horizontal="center" vertical="center" wrapText="1"/>
    </xf>
    <xf numFmtId="0" fontId="6" fillId="5" borderId="11" xfId="0" applyFont="1" applyFill="1" applyBorder="1" applyAlignment="1">
      <alignment horizontal="center" vertical="center" wrapText="1"/>
    </xf>
    <xf numFmtId="182" fontId="11" fillId="5" borderId="7" xfId="0" applyNumberFormat="1" applyFont="1" applyFill="1" applyBorder="1" applyAlignment="1" applyProtection="1">
      <alignment horizontal="center" vertical="center"/>
    </xf>
    <xf numFmtId="182" fontId="15" fillId="0" borderId="11" xfId="0" applyNumberFormat="1" applyFont="1" applyFill="1" applyBorder="1" applyAlignment="1" applyProtection="1">
      <alignment horizontal="center" vertical="center" wrapText="1"/>
    </xf>
    <xf numFmtId="0" fontId="27" fillId="0" borderId="5" xfId="0" applyNumberFormat="1" applyFont="1" applyBorder="1" applyAlignment="1">
      <alignment horizontal="center" vertical="center"/>
    </xf>
    <xf numFmtId="0" fontId="28" fillId="0" borderId="1" xfId="0" applyNumberFormat="1" applyFont="1" applyBorder="1" applyAlignment="1">
      <alignment horizontal="center" vertical="center"/>
    </xf>
    <xf numFmtId="0" fontId="29" fillId="0" borderId="0" xfId="0" applyNumberFormat="1" applyFont="1" applyBorder="1" applyAlignment="1">
      <alignment vertical="center"/>
    </xf>
    <xf numFmtId="0" fontId="30" fillId="0" borderId="14" xfId="0" applyFont="1" applyBorder="1" applyAlignment="1">
      <alignment horizontal="center" vertical="center"/>
    </xf>
    <xf numFmtId="0" fontId="29" fillId="0" borderId="1" xfId="0" applyNumberFormat="1" applyFont="1" applyBorder="1" applyAlignment="1">
      <alignment horizontal="center" vertical="center"/>
    </xf>
    <xf numFmtId="0" fontId="31" fillId="0" borderId="36" xfId="0" applyNumberFormat="1" applyFont="1" applyBorder="1" applyAlignment="1">
      <alignment vertical="center"/>
    </xf>
    <xf numFmtId="182" fontId="29" fillId="0" borderId="1" xfId="0" applyNumberFormat="1" applyFont="1" applyBorder="1" applyAlignment="1">
      <alignment horizontal="center" vertical="center"/>
    </xf>
    <xf numFmtId="0" fontId="29" fillId="0" borderId="0" xfId="0" applyNumberFormat="1" applyFont="1" applyBorder="1" applyAlignment="1">
      <alignment horizontal="left" vertical="center"/>
    </xf>
    <xf numFmtId="0" fontId="32" fillId="0" borderId="36" xfId="0" applyNumberFormat="1" applyFont="1" applyBorder="1" applyAlignment="1">
      <alignment vertical="center"/>
    </xf>
    <xf numFmtId="0" fontId="32" fillId="0" borderId="0" xfId="0" applyNumberFormat="1" applyFont="1" applyBorder="1" applyAlignment="1">
      <alignment vertical="center"/>
    </xf>
    <xf numFmtId="0" fontId="33" fillId="0" borderId="0" xfId="0" applyNumberFormat="1" applyFont="1" applyBorder="1" applyAlignme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5" xfId="50"/>
    <cellStyle name="常规 4" xfId="51"/>
    <cellStyle name="常规 2" xfId="52"/>
    <cellStyle name="常规 6" xfId="53"/>
    <cellStyle name="常规 2 3 2" xfId="54"/>
    <cellStyle name="常规 9" xfId="55"/>
    <cellStyle name="常规 2 2" xfId="56"/>
    <cellStyle name="常规 8" xfId="57"/>
    <cellStyle name="常规 7" xfId="58"/>
    <cellStyle name="常规 3" xfId="59"/>
  </cellStyles>
  <tableStyles count="0" defaultTableStyle="TableStyleMedium9" defaultPivotStyle="PivotStyleLight16"/>
  <colors>
    <mruColors>
      <color rgb="00BFBFBF"/>
      <color rgb="00FF0000"/>
      <color rgb="00EAF1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eetMetadata" Target="metadata.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211"/>
  <sheetViews>
    <sheetView workbookViewId="0">
      <selection activeCell="D15" sqref="D15"/>
    </sheetView>
  </sheetViews>
  <sheetFormatPr defaultColWidth="8.875" defaultRowHeight="14.25"/>
  <cols>
    <col min="1" max="1" width="19.875" customWidth="1"/>
    <col min="2" max="2" width="23.625" customWidth="1"/>
    <col min="3" max="3" width="25.875" customWidth="1"/>
    <col min="4" max="4" width="42.375" customWidth="1"/>
    <col min="5" max="23" width="13.375" customWidth="1"/>
    <col min="24" max="27" width="10.5" customWidth="1"/>
  </cols>
  <sheetData>
    <row r="1" ht="18" spans="1:27">
      <c r="A1" s="310" t="s">
        <v>0</v>
      </c>
      <c r="B1" s="311" t="s">
        <v>1</v>
      </c>
      <c r="C1" s="311"/>
      <c r="D1" s="312"/>
      <c r="E1" s="312"/>
      <c r="F1" s="312"/>
      <c r="G1" s="312"/>
      <c r="H1" s="312"/>
      <c r="I1" s="312"/>
      <c r="J1" s="312"/>
      <c r="K1" s="312"/>
      <c r="L1" s="312"/>
      <c r="M1" s="312"/>
      <c r="N1" s="312"/>
      <c r="O1" s="312"/>
      <c r="P1" s="312"/>
      <c r="Q1" s="312"/>
      <c r="R1" s="312"/>
      <c r="S1" s="312"/>
      <c r="T1" s="312"/>
      <c r="U1" s="312"/>
      <c r="V1" s="312"/>
      <c r="W1" s="312"/>
      <c r="X1" s="312"/>
      <c r="Y1" s="312"/>
      <c r="Z1" s="312"/>
      <c r="AA1" s="312"/>
    </row>
    <row r="2" ht="16.5" spans="1:27">
      <c r="A2" s="313"/>
      <c r="B2" s="314" t="s">
        <v>2</v>
      </c>
      <c r="C2" s="314" t="s">
        <v>3</v>
      </c>
      <c r="D2" s="312"/>
      <c r="E2" s="312"/>
      <c r="F2" s="312"/>
      <c r="G2" s="312"/>
      <c r="H2" s="312"/>
      <c r="I2" s="312"/>
      <c r="J2" s="312"/>
      <c r="K2" s="312"/>
      <c r="L2" s="312"/>
      <c r="M2" s="312"/>
      <c r="N2" s="312"/>
      <c r="O2" s="312"/>
      <c r="P2" s="312"/>
      <c r="Q2" s="312"/>
      <c r="R2" s="312"/>
      <c r="S2" s="312"/>
      <c r="T2" s="312"/>
      <c r="U2" s="312"/>
      <c r="V2" s="312"/>
      <c r="W2" s="312"/>
      <c r="X2" s="312"/>
      <c r="Y2" s="312"/>
      <c r="Z2" s="312"/>
      <c r="AA2" s="312"/>
    </row>
    <row r="3" ht="17.25" spans="1:27">
      <c r="A3" s="315" t="s">
        <v>4</v>
      </c>
      <c r="B3" s="316" t="e">
        <f>#REF!</f>
        <v>#REF!</v>
      </c>
      <c r="C3" s="316" t="e">
        <f>#REF!</f>
        <v>#REF!</v>
      </c>
      <c r="D3" s="312"/>
      <c r="E3" s="312"/>
      <c r="F3" s="312"/>
      <c r="G3" s="312"/>
      <c r="H3" s="312"/>
      <c r="I3" s="312"/>
      <c r="J3" s="312"/>
      <c r="K3" s="312"/>
      <c r="L3" s="312"/>
      <c r="M3" s="312"/>
      <c r="N3" s="312"/>
      <c r="O3" s="312"/>
      <c r="P3" s="312"/>
      <c r="Q3" s="312"/>
      <c r="R3" s="312"/>
      <c r="S3" s="312"/>
      <c r="T3" s="312"/>
      <c r="U3" s="312"/>
      <c r="V3" s="312"/>
      <c r="W3" s="312"/>
      <c r="X3" s="312"/>
      <c r="Y3" s="312"/>
      <c r="Z3" s="312"/>
      <c r="AA3" s="312"/>
    </row>
    <row r="4" ht="17.25" spans="1:27">
      <c r="A4" s="315" t="s">
        <v>5</v>
      </c>
      <c r="B4" s="316" t="e">
        <f>#REF!</f>
        <v>#REF!</v>
      </c>
      <c r="C4" s="316" t="e">
        <f>#REF!</f>
        <v>#REF!</v>
      </c>
      <c r="D4" s="312"/>
      <c r="E4" s="312"/>
      <c r="F4" s="312"/>
      <c r="G4" s="312"/>
      <c r="H4" s="312"/>
      <c r="I4" s="312"/>
      <c r="J4" s="312"/>
      <c r="K4" s="312"/>
      <c r="L4" s="312"/>
      <c r="M4" s="312"/>
      <c r="N4" s="312"/>
      <c r="O4" s="312"/>
      <c r="P4" s="312"/>
      <c r="Q4" s="312"/>
      <c r="R4" s="312"/>
      <c r="S4" s="312"/>
      <c r="T4" s="312"/>
      <c r="U4" s="312"/>
      <c r="V4" s="312"/>
      <c r="W4" s="312"/>
      <c r="X4" s="312"/>
      <c r="Y4" s="312"/>
      <c r="Z4" s="312"/>
      <c r="AA4" s="312"/>
    </row>
    <row r="5" ht="17.25" spans="1:27">
      <c r="A5" s="315" t="s">
        <v>6</v>
      </c>
      <c r="B5" s="316">
        <v>0</v>
      </c>
      <c r="C5" s="316">
        <v>0</v>
      </c>
      <c r="D5" s="317" t="s">
        <v>7</v>
      </c>
      <c r="E5" s="312"/>
      <c r="F5" s="312"/>
      <c r="G5" s="312"/>
      <c r="H5" s="312"/>
      <c r="I5" s="312"/>
      <c r="J5" s="312"/>
      <c r="K5" s="312"/>
      <c r="L5" s="312"/>
      <c r="M5" s="312"/>
      <c r="N5" s="312"/>
      <c r="O5" s="312"/>
      <c r="P5" s="312"/>
      <c r="Q5" s="312"/>
      <c r="R5" s="312"/>
      <c r="S5" s="312"/>
      <c r="T5" s="312"/>
      <c r="U5" s="312"/>
      <c r="V5" s="312"/>
      <c r="W5" s="312"/>
      <c r="X5" s="312"/>
      <c r="Y5" s="312"/>
      <c r="Z5" s="312"/>
      <c r="AA5" s="312"/>
    </row>
    <row r="6" ht="17.25" spans="1:27">
      <c r="A6" s="315" t="s">
        <v>8</v>
      </c>
      <c r="B6" s="316" t="e">
        <f>SUM(B3:B5)</f>
        <v>#REF!</v>
      </c>
      <c r="C6" s="316" t="e">
        <f>SUM(C3:C5)</f>
        <v>#REF!</v>
      </c>
      <c r="D6" s="312"/>
      <c r="E6" s="312"/>
      <c r="F6" s="312"/>
      <c r="G6" s="312"/>
      <c r="H6" s="312"/>
      <c r="I6" s="312"/>
      <c r="J6" s="312"/>
      <c r="K6" s="312"/>
      <c r="L6" s="312"/>
      <c r="M6" s="312"/>
      <c r="N6" s="312"/>
      <c r="O6" s="312"/>
      <c r="P6" s="312"/>
      <c r="Q6" s="312"/>
      <c r="R6" s="312"/>
      <c r="S6" s="312"/>
      <c r="T6" s="312"/>
      <c r="U6" s="312"/>
      <c r="V6" s="312"/>
      <c r="W6" s="312"/>
      <c r="X6" s="312"/>
      <c r="Y6" s="312"/>
      <c r="Z6" s="312"/>
      <c r="AA6" s="312"/>
    </row>
    <row r="7" ht="17.25" spans="1:27">
      <c r="A7" s="318" t="s">
        <v>9</v>
      </c>
      <c r="B7" s="316" t="e">
        <f>SUM(B6:C6)</f>
        <v>#REF!</v>
      </c>
      <c r="C7" s="316"/>
      <c r="D7" s="312"/>
      <c r="E7" s="312"/>
      <c r="F7" s="312"/>
      <c r="G7" s="312"/>
      <c r="H7" s="312"/>
      <c r="I7" s="312"/>
      <c r="J7" s="312"/>
      <c r="K7" s="312"/>
      <c r="L7" s="312"/>
      <c r="M7" s="312"/>
      <c r="N7" s="312"/>
      <c r="O7" s="312"/>
      <c r="P7" s="312"/>
      <c r="Q7" s="312"/>
      <c r="R7" s="312"/>
      <c r="S7" s="312"/>
      <c r="T7" s="312"/>
      <c r="U7" s="312"/>
      <c r="V7" s="312"/>
      <c r="W7" s="312"/>
      <c r="X7" s="312"/>
      <c r="Y7" s="312"/>
      <c r="Z7" s="312"/>
      <c r="AA7" s="312"/>
    </row>
    <row r="8" ht="17.25" spans="1:27">
      <c r="A8" s="319"/>
      <c r="B8" s="312"/>
      <c r="C8" s="312"/>
      <c r="D8" s="312"/>
      <c r="E8" s="312"/>
      <c r="F8" s="312"/>
      <c r="G8" s="312"/>
      <c r="H8" s="312"/>
      <c r="I8" s="312"/>
      <c r="J8" s="312"/>
      <c r="K8" s="312"/>
      <c r="L8" s="312"/>
      <c r="M8" s="312"/>
      <c r="N8" s="312"/>
      <c r="O8" s="312"/>
      <c r="P8" s="312"/>
      <c r="Q8" s="312"/>
      <c r="R8" s="312"/>
      <c r="S8" s="312"/>
      <c r="T8" s="312"/>
      <c r="U8" s="312"/>
      <c r="V8" s="312"/>
      <c r="W8" s="312"/>
      <c r="X8" s="312"/>
      <c r="Y8" s="312"/>
      <c r="Z8" s="312"/>
      <c r="AA8" s="312"/>
    </row>
    <row r="9" ht="16.5" spans="1:27">
      <c r="A9" s="320"/>
      <c r="B9" s="312"/>
      <c r="C9" s="312"/>
      <c r="D9" s="312"/>
      <c r="E9" s="312"/>
      <c r="F9" s="312"/>
      <c r="G9" s="312"/>
      <c r="H9" s="312"/>
      <c r="I9" s="312"/>
      <c r="J9" s="312"/>
      <c r="K9" s="312"/>
      <c r="L9" s="312"/>
      <c r="M9" s="312"/>
      <c r="N9" s="312"/>
      <c r="O9" s="312"/>
      <c r="P9" s="312"/>
      <c r="Q9" s="312"/>
      <c r="R9" s="312"/>
      <c r="S9" s="312"/>
      <c r="T9" s="312"/>
      <c r="U9" s="312"/>
      <c r="V9" s="312"/>
      <c r="W9" s="312"/>
      <c r="X9" s="312"/>
      <c r="Y9" s="312"/>
      <c r="Z9" s="312"/>
      <c r="AA9" s="312"/>
    </row>
    <row r="10" ht="16.5" spans="1:27">
      <c r="A10" s="320"/>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row>
    <row r="11" ht="16.5" spans="1:27">
      <c r="A11" s="320"/>
      <c r="B11" s="312"/>
      <c r="C11" s="312"/>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row>
    <row r="12" ht="16.5" spans="1:27">
      <c r="A12" s="312"/>
      <c r="B12" s="312"/>
      <c r="C12" s="312"/>
      <c r="D12" s="312"/>
      <c r="E12" s="312"/>
      <c r="F12" s="312"/>
      <c r="G12" s="312"/>
      <c r="H12" s="312"/>
      <c r="I12" s="312"/>
      <c r="J12" s="312"/>
      <c r="K12" s="312"/>
      <c r="L12" s="312"/>
      <c r="M12" s="312"/>
      <c r="N12" s="312"/>
      <c r="O12" s="312"/>
      <c r="P12" s="312"/>
      <c r="Q12" s="312"/>
      <c r="R12" s="312"/>
      <c r="S12" s="312"/>
      <c r="T12" s="312"/>
      <c r="U12" s="312"/>
      <c r="V12" s="312"/>
      <c r="W12" s="312"/>
      <c r="X12" s="312"/>
      <c r="Y12" s="312"/>
      <c r="Z12" s="312"/>
      <c r="AA12" s="312"/>
    </row>
    <row r="13" ht="16.5" spans="1:27">
      <c r="A13" s="312"/>
      <c r="B13" s="312"/>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row>
    <row r="14" ht="16.5" spans="1:27">
      <c r="A14" s="312"/>
      <c r="B14" s="312"/>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row>
    <row r="15" ht="16.5" spans="1:27">
      <c r="A15" s="312"/>
      <c r="B15" s="312"/>
      <c r="C15" s="312"/>
      <c r="D15" s="312"/>
      <c r="E15" s="312"/>
      <c r="F15" s="312"/>
      <c r="G15" s="312"/>
      <c r="H15" s="312"/>
      <c r="I15" s="312"/>
      <c r="J15" s="312"/>
      <c r="K15" s="312"/>
      <c r="L15" s="312"/>
      <c r="M15" s="312"/>
      <c r="N15" s="312"/>
      <c r="O15" s="312"/>
      <c r="P15" s="312"/>
      <c r="Q15" s="312"/>
      <c r="R15" s="312"/>
      <c r="S15" s="312"/>
      <c r="T15" s="312"/>
      <c r="U15" s="312"/>
      <c r="V15" s="312"/>
      <c r="W15" s="312"/>
      <c r="X15" s="312"/>
      <c r="Y15" s="312"/>
      <c r="Z15" s="312"/>
      <c r="AA15" s="312"/>
    </row>
    <row r="16" ht="16.5" spans="1:27">
      <c r="A16" s="312"/>
      <c r="B16" s="312"/>
      <c r="C16" s="312"/>
      <c r="D16" s="312"/>
      <c r="E16" s="312"/>
      <c r="F16" s="312"/>
      <c r="G16" s="312"/>
      <c r="H16" s="312"/>
      <c r="I16" s="312"/>
      <c r="J16" s="312"/>
      <c r="K16" s="312"/>
      <c r="L16" s="312"/>
      <c r="M16" s="312"/>
      <c r="N16" s="312"/>
      <c r="O16" s="312"/>
      <c r="P16" s="312"/>
      <c r="Q16" s="312"/>
      <c r="R16" s="312"/>
      <c r="S16" s="312"/>
      <c r="T16" s="312"/>
      <c r="U16" s="312"/>
      <c r="V16" s="312"/>
      <c r="W16" s="312"/>
      <c r="X16" s="312"/>
      <c r="Y16" s="312"/>
      <c r="Z16" s="312"/>
      <c r="AA16" s="312"/>
    </row>
    <row r="17" ht="16.5" spans="1:27">
      <c r="A17" s="312"/>
      <c r="B17" s="312"/>
      <c r="C17" s="312"/>
      <c r="D17" s="312"/>
      <c r="E17" s="312"/>
      <c r="F17" s="312"/>
      <c r="G17" s="312"/>
      <c r="H17" s="312"/>
      <c r="I17" s="312"/>
      <c r="J17" s="312"/>
      <c r="K17" s="312"/>
      <c r="L17" s="312"/>
      <c r="M17" s="312"/>
      <c r="N17" s="312"/>
      <c r="O17" s="312"/>
      <c r="P17" s="312"/>
      <c r="Q17" s="312"/>
      <c r="R17" s="312"/>
      <c r="S17" s="312"/>
      <c r="T17" s="312"/>
      <c r="U17" s="312"/>
      <c r="V17" s="312"/>
      <c r="W17" s="312"/>
      <c r="X17" s="312"/>
      <c r="Y17" s="312"/>
      <c r="Z17" s="312"/>
      <c r="AA17" s="312"/>
    </row>
    <row r="18" ht="16.5" spans="1:27">
      <c r="A18" s="312"/>
      <c r="B18" s="312"/>
      <c r="C18" s="312"/>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row>
    <row r="19" ht="16.5" spans="1:27">
      <c r="A19" s="312"/>
      <c r="B19" s="312"/>
      <c r="C19" s="312"/>
      <c r="D19" s="312"/>
      <c r="E19" s="312"/>
      <c r="F19" s="312"/>
      <c r="G19" s="312"/>
      <c r="H19" s="312"/>
      <c r="I19" s="312"/>
      <c r="J19" s="312"/>
      <c r="K19" s="312"/>
      <c r="L19" s="312"/>
      <c r="M19" s="312"/>
      <c r="N19" s="312"/>
      <c r="O19" s="312"/>
      <c r="P19" s="312"/>
      <c r="Q19" s="312"/>
      <c r="R19" s="312"/>
      <c r="S19" s="312"/>
      <c r="T19" s="312"/>
      <c r="U19" s="312"/>
      <c r="V19" s="312"/>
      <c r="W19" s="312"/>
      <c r="X19" s="312"/>
      <c r="Y19" s="312"/>
      <c r="Z19" s="312"/>
      <c r="AA19" s="312"/>
    </row>
    <row r="20" ht="16.5" spans="1:27">
      <c r="A20" s="312"/>
      <c r="B20" s="312"/>
      <c r="C20" s="312"/>
      <c r="D20" s="312"/>
      <c r="E20" s="312"/>
      <c r="F20" s="312"/>
      <c r="G20" s="312"/>
      <c r="H20" s="312"/>
      <c r="I20" s="312"/>
      <c r="J20" s="312"/>
      <c r="K20" s="312"/>
      <c r="L20" s="312"/>
      <c r="M20" s="312"/>
      <c r="N20" s="312"/>
      <c r="O20" s="312"/>
      <c r="P20" s="312"/>
      <c r="Q20" s="312"/>
      <c r="R20" s="312"/>
      <c r="S20" s="312"/>
      <c r="T20" s="312"/>
      <c r="U20" s="312"/>
      <c r="V20" s="312"/>
      <c r="W20" s="312"/>
      <c r="X20" s="312"/>
      <c r="Y20" s="312"/>
      <c r="Z20" s="312"/>
      <c r="AA20" s="312"/>
    </row>
    <row r="21" ht="16.5" spans="1:27">
      <c r="A21" s="312"/>
      <c r="B21" s="312"/>
      <c r="C21" s="312"/>
      <c r="D21" s="312"/>
      <c r="E21" s="312"/>
      <c r="F21" s="312"/>
      <c r="G21" s="312"/>
      <c r="H21" s="312"/>
      <c r="I21" s="312"/>
      <c r="J21" s="312"/>
      <c r="K21" s="312"/>
      <c r="L21" s="312"/>
      <c r="M21" s="312"/>
      <c r="N21" s="312"/>
      <c r="O21" s="312"/>
      <c r="P21" s="312"/>
      <c r="Q21" s="312"/>
      <c r="R21" s="312"/>
      <c r="S21" s="312"/>
      <c r="T21" s="312"/>
      <c r="U21" s="312"/>
      <c r="V21" s="312"/>
      <c r="W21" s="312"/>
      <c r="X21" s="312"/>
      <c r="Y21" s="312"/>
      <c r="Z21" s="312"/>
      <c r="AA21" s="312"/>
    </row>
    <row r="22" ht="16.5" spans="1:27">
      <c r="A22" s="312"/>
      <c r="B22" s="312"/>
      <c r="C22" s="312"/>
      <c r="D22" s="312"/>
      <c r="E22" s="312"/>
      <c r="F22" s="312"/>
      <c r="G22" s="312"/>
      <c r="H22" s="312"/>
      <c r="I22" s="312"/>
      <c r="J22" s="312"/>
      <c r="K22" s="312"/>
      <c r="L22" s="312"/>
      <c r="M22" s="312"/>
      <c r="N22" s="312"/>
      <c r="O22" s="312"/>
      <c r="P22" s="312"/>
      <c r="Q22" s="312"/>
      <c r="R22" s="312"/>
      <c r="S22" s="312"/>
      <c r="T22" s="312"/>
      <c r="U22" s="312"/>
      <c r="V22" s="312"/>
      <c r="W22" s="312"/>
      <c r="X22" s="312"/>
      <c r="Y22" s="312"/>
      <c r="Z22" s="312"/>
      <c r="AA22" s="312"/>
    </row>
    <row r="23" ht="16.5" spans="1:27">
      <c r="A23" s="312"/>
      <c r="B23" s="312"/>
      <c r="C23" s="312"/>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row>
    <row r="24" ht="16.5" spans="1:27">
      <c r="A24" s="312"/>
      <c r="B24" s="312"/>
      <c r="C24" s="312"/>
      <c r="D24" s="312"/>
      <c r="E24" s="312"/>
      <c r="F24" s="312"/>
      <c r="G24" s="312"/>
      <c r="H24" s="312"/>
      <c r="I24" s="312"/>
      <c r="J24" s="312"/>
      <c r="K24" s="312"/>
      <c r="L24" s="312"/>
      <c r="M24" s="312"/>
      <c r="N24" s="312"/>
      <c r="O24" s="312"/>
      <c r="P24" s="312"/>
      <c r="Q24" s="312"/>
      <c r="R24" s="312"/>
      <c r="S24" s="312"/>
      <c r="T24" s="312"/>
      <c r="U24" s="312"/>
      <c r="V24" s="312"/>
      <c r="W24" s="312"/>
      <c r="X24" s="312"/>
      <c r="Y24" s="312"/>
      <c r="Z24" s="312"/>
      <c r="AA24" s="312"/>
    </row>
    <row r="25" ht="16.5" spans="1:27">
      <c r="A25" s="312"/>
      <c r="B25" s="312"/>
      <c r="C25" s="312"/>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row>
    <row r="26" ht="16.5" spans="1:27">
      <c r="A26" s="312"/>
      <c r="B26" s="312"/>
      <c r="C26" s="312"/>
      <c r="D26" s="312"/>
      <c r="E26" s="312"/>
      <c r="F26" s="312"/>
      <c r="G26" s="312"/>
      <c r="H26" s="312"/>
      <c r="I26" s="312"/>
      <c r="J26" s="312"/>
      <c r="K26" s="312"/>
      <c r="L26" s="312"/>
      <c r="M26" s="312"/>
      <c r="N26" s="312"/>
      <c r="O26" s="312"/>
      <c r="P26" s="312"/>
      <c r="Q26" s="312"/>
      <c r="R26" s="312"/>
      <c r="S26" s="312"/>
      <c r="T26" s="312"/>
      <c r="U26" s="312"/>
      <c r="V26" s="312"/>
      <c r="W26" s="312"/>
      <c r="X26" s="312"/>
      <c r="Y26" s="312"/>
      <c r="Z26" s="312"/>
      <c r="AA26" s="312"/>
    </row>
    <row r="27" ht="16.5" spans="1:27">
      <c r="A27" s="312"/>
      <c r="B27" s="312"/>
      <c r="C27" s="312"/>
      <c r="D27" s="312"/>
      <c r="E27" s="312"/>
      <c r="F27" s="312"/>
      <c r="G27" s="312"/>
      <c r="H27" s="312"/>
      <c r="I27" s="312"/>
      <c r="J27" s="312"/>
      <c r="K27" s="312"/>
      <c r="L27" s="312"/>
      <c r="M27" s="312"/>
      <c r="N27" s="312"/>
      <c r="O27" s="312"/>
      <c r="P27" s="312"/>
      <c r="Q27" s="312"/>
      <c r="R27" s="312"/>
      <c r="S27" s="312"/>
      <c r="T27" s="312"/>
      <c r="U27" s="312"/>
      <c r="V27" s="312"/>
      <c r="W27" s="312"/>
      <c r="X27" s="312"/>
      <c r="Y27" s="312"/>
      <c r="Z27" s="312"/>
      <c r="AA27" s="312"/>
    </row>
    <row r="28" ht="16.5" spans="1:27">
      <c r="A28" s="312"/>
      <c r="B28" s="312"/>
      <c r="C28" s="312"/>
      <c r="D28" s="312"/>
      <c r="E28" s="312"/>
      <c r="F28" s="312"/>
      <c r="G28" s="312"/>
      <c r="H28" s="312"/>
      <c r="I28" s="312"/>
      <c r="J28" s="312"/>
      <c r="K28" s="312"/>
      <c r="L28" s="312"/>
      <c r="M28" s="312"/>
      <c r="N28" s="312"/>
      <c r="O28" s="312"/>
      <c r="P28" s="312"/>
      <c r="Q28" s="312"/>
      <c r="R28" s="312"/>
      <c r="S28" s="312"/>
      <c r="T28" s="312"/>
      <c r="U28" s="312"/>
      <c r="V28" s="312"/>
      <c r="W28" s="312"/>
      <c r="X28" s="312"/>
      <c r="Y28" s="312"/>
      <c r="Z28" s="312"/>
      <c r="AA28" s="312"/>
    </row>
    <row r="29" ht="16.5" spans="1:27">
      <c r="A29" s="312"/>
      <c r="B29" s="312"/>
      <c r="C29" s="312"/>
      <c r="D29" s="312"/>
      <c r="E29" s="312"/>
      <c r="F29" s="312"/>
      <c r="G29" s="312"/>
      <c r="H29" s="312"/>
      <c r="I29" s="312"/>
      <c r="J29" s="312"/>
      <c r="K29" s="312"/>
      <c r="L29" s="312"/>
      <c r="M29" s="312"/>
      <c r="N29" s="312"/>
      <c r="O29" s="312"/>
      <c r="P29" s="312"/>
      <c r="Q29" s="312"/>
      <c r="R29" s="312"/>
      <c r="S29" s="312"/>
      <c r="T29" s="312"/>
      <c r="U29" s="312"/>
      <c r="V29" s="312"/>
      <c r="W29" s="312"/>
      <c r="X29" s="312"/>
      <c r="Y29" s="312"/>
      <c r="Z29" s="312"/>
      <c r="AA29" s="312"/>
    </row>
    <row r="30" ht="16.5" spans="1:27">
      <c r="A30" s="312"/>
      <c r="B30" s="312"/>
      <c r="C30" s="312"/>
      <c r="D30" s="312"/>
      <c r="E30" s="312"/>
      <c r="F30" s="312"/>
      <c r="G30" s="312"/>
      <c r="H30" s="312"/>
      <c r="I30" s="312"/>
      <c r="J30" s="312"/>
      <c r="K30" s="312"/>
      <c r="L30" s="312"/>
      <c r="M30" s="312"/>
      <c r="N30" s="312"/>
      <c r="O30" s="312"/>
      <c r="P30" s="312"/>
      <c r="Q30" s="312"/>
      <c r="R30" s="312"/>
      <c r="S30" s="312"/>
      <c r="T30" s="312"/>
      <c r="U30" s="312"/>
      <c r="V30" s="312"/>
      <c r="W30" s="312"/>
      <c r="X30" s="312"/>
      <c r="Y30" s="312"/>
      <c r="Z30" s="312"/>
      <c r="AA30" s="312"/>
    </row>
    <row r="31" ht="16.5" spans="1:27">
      <c r="A31" s="312"/>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row>
    <row r="32" ht="16.5" spans="1:27">
      <c r="A32" s="312"/>
      <c r="B32" s="312"/>
      <c r="C32" s="312"/>
      <c r="D32" s="312"/>
      <c r="E32" s="312"/>
      <c r="F32" s="312"/>
      <c r="G32" s="312"/>
      <c r="H32" s="312"/>
      <c r="I32" s="312"/>
      <c r="J32" s="312"/>
      <c r="K32" s="312"/>
      <c r="L32" s="312"/>
      <c r="M32" s="312"/>
      <c r="N32" s="312"/>
      <c r="O32" s="312"/>
      <c r="P32" s="312"/>
      <c r="Q32" s="312"/>
      <c r="R32" s="312"/>
      <c r="S32" s="312"/>
      <c r="T32" s="312"/>
      <c r="U32" s="312"/>
      <c r="V32" s="312"/>
      <c r="W32" s="312"/>
      <c r="X32" s="312"/>
      <c r="Y32" s="312"/>
      <c r="Z32" s="312"/>
      <c r="AA32" s="312"/>
    </row>
    <row r="33" ht="16.5" spans="1:27">
      <c r="A33" s="312"/>
      <c r="B33" s="312"/>
      <c r="C33" s="312"/>
      <c r="D33" s="312"/>
      <c r="E33" s="312"/>
      <c r="F33" s="312"/>
      <c r="G33" s="312"/>
      <c r="H33" s="312"/>
      <c r="I33" s="312"/>
      <c r="J33" s="312"/>
      <c r="K33" s="312"/>
      <c r="L33" s="312"/>
      <c r="M33" s="312"/>
      <c r="N33" s="312"/>
      <c r="O33" s="312"/>
      <c r="P33" s="312"/>
      <c r="Q33" s="312"/>
      <c r="R33" s="312"/>
      <c r="S33" s="312"/>
      <c r="T33" s="312"/>
      <c r="U33" s="312"/>
      <c r="V33" s="312"/>
      <c r="W33" s="312"/>
      <c r="X33" s="312"/>
      <c r="Y33" s="312"/>
      <c r="Z33" s="312"/>
      <c r="AA33" s="312"/>
    </row>
    <row r="34" ht="16.5" spans="1:27">
      <c r="A34" s="312"/>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row>
    <row r="35" ht="16.5" spans="1:27">
      <c r="A35" s="312"/>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row>
    <row r="36" ht="16.5" spans="1:27">
      <c r="A36" s="312"/>
      <c r="B36" s="312"/>
      <c r="C36" s="312"/>
      <c r="D36" s="312"/>
      <c r="E36" s="312"/>
      <c r="F36" s="312"/>
      <c r="G36" s="312"/>
      <c r="H36" s="312"/>
      <c r="I36" s="312"/>
      <c r="J36" s="312"/>
      <c r="K36" s="312"/>
      <c r="L36" s="312"/>
      <c r="M36" s="312"/>
      <c r="N36" s="312"/>
      <c r="O36" s="312"/>
      <c r="P36" s="312"/>
      <c r="Q36" s="312"/>
      <c r="R36" s="312"/>
      <c r="S36" s="312"/>
      <c r="T36" s="312"/>
      <c r="U36" s="312"/>
      <c r="V36" s="312"/>
      <c r="W36" s="312"/>
      <c r="X36" s="312"/>
      <c r="Y36" s="312"/>
      <c r="Z36" s="312"/>
      <c r="AA36" s="312"/>
    </row>
    <row r="37" ht="16.5" spans="1:27">
      <c r="A37" s="312"/>
      <c r="B37" s="312"/>
      <c r="C37" s="312"/>
      <c r="D37" s="312"/>
      <c r="E37" s="312"/>
      <c r="F37" s="312"/>
      <c r="G37" s="312"/>
      <c r="H37" s="312"/>
      <c r="I37" s="312"/>
      <c r="J37" s="312"/>
      <c r="K37" s="312"/>
      <c r="L37" s="312"/>
      <c r="M37" s="312"/>
      <c r="N37" s="312"/>
      <c r="O37" s="312"/>
      <c r="P37" s="312"/>
      <c r="Q37" s="312"/>
      <c r="R37" s="312"/>
      <c r="S37" s="312"/>
      <c r="T37" s="312"/>
      <c r="U37" s="312"/>
      <c r="V37" s="312"/>
      <c r="W37" s="312"/>
      <c r="X37" s="312"/>
      <c r="Y37" s="312"/>
      <c r="Z37" s="312"/>
      <c r="AA37" s="312"/>
    </row>
    <row r="38" ht="16.5" spans="1:27">
      <c r="A38" s="312"/>
      <c r="B38" s="312"/>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row>
    <row r="39" ht="16.5" spans="1:27">
      <c r="A39" s="312"/>
      <c r="B39" s="312"/>
      <c r="C39" s="31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row>
    <row r="40" ht="16.5" spans="1:27">
      <c r="A40" s="312"/>
      <c r="B40" s="312"/>
      <c r="C40" s="312"/>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row>
    <row r="41" ht="16.5" spans="1:27">
      <c r="A41" s="312"/>
      <c r="B41" s="312"/>
      <c r="C41" s="312"/>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row>
    <row r="42" ht="16.5" spans="1:27">
      <c r="A42" s="312"/>
      <c r="B42" s="312"/>
      <c r="C42" s="312"/>
      <c r="D42" s="312"/>
      <c r="E42" s="312"/>
      <c r="F42" s="312"/>
      <c r="G42" s="312"/>
      <c r="H42" s="312"/>
      <c r="I42" s="312"/>
      <c r="J42" s="312"/>
      <c r="K42" s="312"/>
      <c r="L42" s="312"/>
      <c r="M42" s="312"/>
      <c r="N42" s="312"/>
      <c r="O42" s="312"/>
      <c r="P42" s="312"/>
      <c r="Q42" s="312"/>
      <c r="R42" s="312"/>
      <c r="S42" s="312"/>
      <c r="T42" s="312"/>
      <c r="U42" s="312"/>
      <c r="V42" s="312"/>
      <c r="W42" s="312"/>
      <c r="X42" s="312"/>
      <c r="Y42" s="312"/>
      <c r="Z42" s="312"/>
      <c r="AA42" s="312"/>
    </row>
    <row r="43" ht="16.5" spans="1:27">
      <c r="A43" s="312"/>
      <c r="B43" s="312"/>
      <c r="C43" s="312"/>
      <c r="D43" s="312"/>
      <c r="E43" s="312"/>
      <c r="F43" s="312"/>
      <c r="G43" s="312"/>
      <c r="H43" s="312"/>
      <c r="I43" s="312"/>
      <c r="J43" s="312"/>
      <c r="K43" s="312"/>
      <c r="L43" s="312"/>
      <c r="M43" s="312"/>
      <c r="N43" s="312"/>
      <c r="O43" s="312"/>
      <c r="P43" s="312"/>
      <c r="Q43" s="312"/>
      <c r="R43" s="312"/>
      <c r="S43" s="312"/>
      <c r="T43" s="312"/>
      <c r="U43" s="312"/>
      <c r="V43" s="312"/>
      <c r="W43" s="312"/>
      <c r="X43" s="312"/>
      <c r="Y43" s="312"/>
      <c r="Z43" s="312"/>
      <c r="AA43" s="312"/>
    </row>
    <row r="44" ht="16.5" spans="1:27">
      <c r="A44" s="312"/>
      <c r="B44" s="312"/>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row>
    <row r="45" ht="16.5" spans="1:27">
      <c r="A45" s="312"/>
      <c r="B45" s="312"/>
      <c r="C45" s="312"/>
      <c r="D45" s="312"/>
      <c r="E45" s="312"/>
      <c r="F45" s="312"/>
      <c r="G45" s="312"/>
      <c r="H45" s="312"/>
      <c r="I45" s="312"/>
      <c r="J45" s="312"/>
      <c r="K45" s="312"/>
      <c r="L45" s="312"/>
      <c r="M45" s="312"/>
      <c r="N45" s="312"/>
      <c r="O45" s="312"/>
      <c r="P45" s="312"/>
      <c r="Q45" s="312"/>
      <c r="R45" s="312"/>
      <c r="S45" s="312"/>
      <c r="T45" s="312"/>
      <c r="U45" s="312"/>
      <c r="V45" s="312"/>
      <c r="W45" s="312"/>
      <c r="X45" s="312"/>
      <c r="Y45" s="312"/>
      <c r="Z45" s="312"/>
      <c r="AA45" s="312"/>
    </row>
    <row r="46" ht="16.5" spans="1:27">
      <c r="A46" s="312"/>
      <c r="B46" s="312"/>
      <c r="C46" s="312"/>
      <c r="D46" s="312"/>
      <c r="E46" s="312"/>
      <c r="F46" s="312"/>
      <c r="G46" s="312"/>
      <c r="H46" s="312"/>
      <c r="I46" s="312"/>
      <c r="J46" s="312"/>
      <c r="K46" s="312"/>
      <c r="L46" s="312"/>
      <c r="M46" s="312"/>
      <c r="N46" s="312"/>
      <c r="O46" s="312"/>
      <c r="P46" s="312"/>
      <c r="Q46" s="312"/>
      <c r="R46" s="312"/>
      <c r="S46" s="312"/>
      <c r="T46" s="312"/>
      <c r="U46" s="312"/>
      <c r="V46" s="312"/>
      <c r="W46" s="312"/>
      <c r="X46" s="312"/>
      <c r="Y46" s="312"/>
      <c r="Z46" s="312"/>
      <c r="AA46" s="312"/>
    </row>
    <row r="47" ht="16.5" spans="1:27">
      <c r="A47" s="312"/>
      <c r="B47" s="312"/>
      <c r="C47" s="312"/>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row>
    <row r="48" ht="16.5" spans="1:27">
      <c r="A48" s="312"/>
      <c r="B48" s="312"/>
      <c r="C48" s="312"/>
      <c r="D48" s="312"/>
      <c r="E48" s="312"/>
      <c r="F48" s="312"/>
      <c r="G48" s="312"/>
      <c r="H48" s="312"/>
      <c r="I48" s="312"/>
      <c r="J48" s="312"/>
      <c r="K48" s="312"/>
      <c r="L48" s="312"/>
      <c r="M48" s="312"/>
      <c r="N48" s="312"/>
      <c r="O48" s="312"/>
      <c r="P48" s="312"/>
      <c r="Q48" s="312"/>
      <c r="R48" s="312"/>
      <c r="S48" s="312"/>
      <c r="T48" s="312"/>
      <c r="U48" s="312"/>
      <c r="V48" s="312"/>
      <c r="W48" s="312"/>
      <c r="X48" s="312"/>
      <c r="Y48" s="312"/>
      <c r="Z48" s="312"/>
      <c r="AA48" s="312"/>
    </row>
    <row r="49" ht="16.5" spans="1:27">
      <c r="A49" s="312"/>
      <c r="B49" s="312"/>
      <c r="C49" s="312"/>
      <c r="D49" s="312"/>
      <c r="E49" s="312"/>
      <c r="F49" s="312"/>
      <c r="G49" s="312"/>
      <c r="H49" s="312"/>
      <c r="I49" s="312"/>
      <c r="J49" s="312"/>
      <c r="K49" s="312"/>
      <c r="L49" s="312"/>
      <c r="M49" s="312"/>
      <c r="N49" s="312"/>
      <c r="O49" s="312"/>
      <c r="P49" s="312"/>
      <c r="Q49" s="312"/>
      <c r="R49" s="312"/>
      <c r="S49" s="312"/>
      <c r="T49" s="312"/>
      <c r="U49" s="312"/>
      <c r="V49" s="312"/>
      <c r="W49" s="312"/>
      <c r="X49" s="312"/>
      <c r="Y49" s="312"/>
      <c r="Z49" s="312"/>
      <c r="AA49" s="312"/>
    </row>
    <row r="50" ht="16.5" spans="1:27">
      <c r="A50" s="312"/>
      <c r="B50" s="312"/>
      <c r="C50" s="312"/>
      <c r="D50" s="312"/>
      <c r="E50" s="312"/>
      <c r="F50" s="312"/>
      <c r="G50" s="312"/>
      <c r="H50" s="312"/>
      <c r="I50" s="312"/>
      <c r="J50" s="312"/>
      <c r="K50" s="312"/>
      <c r="L50" s="312"/>
      <c r="M50" s="312"/>
      <c r="N50" s="312"/>
      <c r="O50" s="312"/>
      <c r="P50" s="312"/>
      <c r="Q50" s="312"/>
      <c r="R50" s="312"/>
      <c r="S50" s="312"/>
      <c r="T50" s="312"/>
      <c r="U50" s="312"/>
      <c r="V50" s="312"/>
      <c r="W50" s="312"/>
      <c r="X50" s="312"/>
      <c r="Y50" s="312"/>
      <c r="Z50" s="312"/>
      <c r="AA50" s="312"/>
    </row>
    <row r="51" ht="16.5" spans="1:27">
      <c r="A51" s="312"/>
      <c r="B51" s="312"/>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row>
    <row r="52" ht="16.5" spans="1:27">
      <c r="A52" s="312"/>
      <c r="B52" s="312"/>
      <c r="C52" s="312"/>
      <c r="D52" s="312"/>
      <c r="E52" s="312"/>
      <c r="F52" s="312"/>
      <c r="G52" s="312"/>
      <c r="H52" s="312"/>
      <c r="I52" s="312"/>
      <c r="J52" s="312"/>
      <c r="K52" s="312"/>
      <c r="L52" s="312"/>
      <c r="M52" s="312"/>
      <c r="N52" s="312"/>
      <c r="O52" s="312"/>
      <c r="P52" s="312"/>
      <c r="Q52" s="312"/>
      <c r="R52" s="312"/>
      <c r="S52" s="312"/>
      <c r="T52" s="312"/>
      <c r="U52" s="312"/>
      <c r="V52" s="312"/>
      <c r="W52" s="312"/>
      <c r="X52" s="312"/>
      <c r="Y52" s="312"/>
      <c r="Z52" s="312"/>
      <c r="AA52" s="312"/>
    </row>
    <row r="53" ht="16.5" spans="1:27">
      <c r="A53" s="312"/>
      <c r="B53" s="312"/>
      <c r="C53" s="312"/>
      <c r="D53" s="312"/>
      <c r="E53" s="312"/>
      <c r="F53" s="312"/>
      <c r="G53" s="312"/>
      <c r="H53" s="312"/>
      <c r="I53" s="312"/>
      <c r="J53" s="312"/>
      <c r="K53" s="312"/>
      <c r="L53" s="312"/>
      <c r="M53" s="312"/>
      <c r="N53" s="312"/>
      <c r="O53" s="312"/>
      <c r="P53" s="312"/>
      <c r="Q53" s="312"/>
      <c r="R53" s="312"/>
      <c r="S53" s="312"/>
      <c r="T53" s="312"/>
      <c r="U53" s="312"/>
      <c r="V53" s="312"/>
      <c r="W53" s="312"/>
      <c r="X53" s="312"/>
      <c r="Y53" s="312"/>
      <c r="Z53" s="312"/>
      <c r="AA53" s="312"/>
    </row>
    <row r="54" ht="16.5" spans="1:27">
      <c r="A54" s="312"/>
      <c r="B54" s="312"/>
      <c r="C54" s="312"/>
      <c r="D54" s="312"/>
      <c r="E54" s="312"/>
      <c r="F54" s="312"/>
      <c r="G54" s="312"/>
      <c r="H54" s="312"/>
      <c r="I54" s="312"/>
      <c r="J54" s="312"/>
      <c r="K54" s="312"/>
      <c r="L54" s="312"/>
      <c r="M54" s="312"/>
      <c r="N54" s="312"/>
      <c r="O54" s="312"/>
      <c r="P54" s="312"/>
      <c r="Q54" s="312"/>
      <c r="R54" s="312"/>
      <c r="S54" s="312"/>
      <c r="T54" s="312"/>
      <c r="U54" s="312"/>
      <c r="V54" s="312"/>
      <c r="W54" s="312"/>
      <c r="X54" s="312"/>
      <c r="Y54" s="312"/>
      <c r="Z54" s="312"/>
      <c r="AA54" s="312"/>
    </row>
    <row r="55" ht="16.5" spans="1:27">
      <c r="A55" s="312"/>
      <c r="B55" s="312"/>
      <c r="C55" s="312"/>
      <c r="D55" s="312"/>
      <c r="E55" s="312"/>
      <c r="F55" s="312"/>
      <c r="G55" s="312"/>
      <c r="H55" s="312"/>
      <c r="I55" s="312"/>
      <c r="J55" s="312"/>
      <c r="K55" s="312"/>
      <c r="L55" s="312"/>
      <c r="M55" s="312"/>
      <c r="N55" s="312"/>
      <c r="O55" s="312"/>
      <c r="P55" s="312"/>
      <c r="Q55" s="312"/>
      <c r="R55" s="312"/>
      <c r="S55" s="312"/>
      <c r="T55" s="312"/>
      <c r="U55" s="312"/>
      <c r="V55" s="312"/>
      <c r="W55" s="312"/>
      <c r="X55" s="312"/>
      <c r="Y55" s="312"/>
      <c r="Z55" s="312"/>
      <c r="AA55" s="312"/>
    </row>
    <row r="56" ht="16.5" spans="1:27">
      <c r="A56" s="312"/>
      <c r="B56" s="312"/>
      <c r="C56" s="312"/>
      <c r="D56" s="312"/>
      <c r="E56" s="312"/>
      <c r="F56" s="312"/>
      <c r="G56" s="312"/>
      <c r="H56" s="312"/>
      <c r="I56" s="312"/>
      <c r="J56" s="312"/>
      <c r="K56" s="312"/>
      <c r="L56" s="312"/>
      <c r="M56" s="312"/>
      <c r="N56" s="312"/>
      <c r="O56" s="312"/>
      <c r="P56" s="312"/>
      <c r="Q56" s="312"/>
      <c r="R56" s="312"/>
      <c r="S56" s="312"/>
      <c r="T56" s="312"/>
      <c r="U56" s="312"/>
      <c r="V56" s="312"/>
      <c r="W56" s="312"/>
      <c r="X56" s="312"/>
      <c r="Y56" s="312"/>
      <c r="Z56" s="312"/>
      <c r="AA56" s="312"/>
    </row>
    <row r="57" ht="16.5" spans="1:27">
      <c r="A57" s="312"/>
      <c r="B57" s="312"/>
      <c r="C57" s="312"/>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row>
    <row r="58" ht="16.5" spans="1:27">
      <c r="A58" s="312"/>
      <c r="B58" s="312"/>
      <c r="C58" s="312"/>
      <c r="D58" s="312"/>
      <c r="E58" s="312"/>
      <c r="F58" s="312"/>
      <c r="G58" s="312"/>
      <c r="H58" s="312"/>
      <c r="I58" s="312"/>
      <c r="J58" s="312"/>
      <c r="K58" s="312"/>
      <c r="L58" s="312"/>
      <c r="M58" s="312"/>
      <c r="N58" s="312"/>
      <c r="O58" s="312"/>
      <c r="P58" s="312"/>
      <c r="Q58" s="312"/>
      <c r="R58" s="312"/>
      <c r="S58" s="312"/>
      <c r="T58" s="312"/>
      <c r="U58" s="312"/>
      <c r="V58" s="312"/>
      <c r="W58" s="312"/>
      <c r="X58" s="312"/>
      <c r="Y58" s="312"/>
      <c r="Z58" s="312"/>
      <c r="AA58" s="312"/>
    </row>
    <row r="59" ht="16.5" spans="1:27">
      <c r="A59" s="312"/>
      <c r="B59" s="312"/>
      <c r="C59" s="312"/>
      <c r="D59" s="312"/>
      <c r="E59" s="312"/>
      <c r="F59" s="312"/>
      <c r="G59" s="312"/>
      <c r="H59" s="312"/>
      <c r="I59" s="312"/>
      <c r="J59" s="312"/>
      <c r="K59" s="312"/>
      <c r="L59" s="312"/>
      <c r="M59" s="312"/>
      <c r="N59" s="312"/>
      <c r="O59" s="312"/>
      <c r="P59" s="312"/>
      <c r="Q59" s="312"/>
      <c r="R59" s="312"/>
      <c r="S59" s="312"/>
      <c r="T59" s="312"/>
      <c r="U59" s="312"/>
      <c r="V59" s="312"/>
      <c r="W59" s="312"/>
      <c r="X59" s="312"/>
      <c r="Y59" s="312"/>
      <c r="Z59" s="312"/>
      <c r="AA59" s="312"/>
    </row>
    <row r="60" ht="16.5" spans="1:27">
      <c r="A60" s="312"/>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row>
    <row r="61" ht="16.5" spans="1:27">
      <c r="A61" s="312"/>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row>
    <row r="62" ht="16.5" spans="1:27">
      <c r="A62" s="312"/>
      <c r="B62" s="312"/>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row>
    <row r="63" ht="16.5" spans="1:27">
      <c r="A63" s="312"/>
      <c r="B63" s="312"/>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row>
    <row r="64" ht="16.5" spans="1:27">
      <c r="A64" s="312"/>
      <c r="B64" s="312"/>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row>
    <row r="65" ht="16.5" spans="1:27">
      <c r="A65" s="312"/>
      <c r="B65" s="312"/>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row>
    <row r="66" ht="16.5" spans="1:27">
      <c r="A66" s="312"/>
      <c r="B66" s="312"/>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row>
    <row r="67" ht="16.5" spans="1:27">
      <c r="A67" s="312"/>
      <c r="B67" s="312"/>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row>
    <row r="68" ht="16.5" spans="1:27">
      <c r="A68" s="312"/>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row>
    <row r="69" ht="16.5" spans="1:27">
      <c r="A69" s="312"/>
      <c r="B69" s="312"/>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row>
    <row r="70" ht="16.5" spans="1:27">
      <c r="A70" s="312"/>
      <c r="B70" s="312"/>
      <c r="C70" s="312"/>
      <c r="D70" s="312"/>
      <c r="E70" s="312"/>
      <c r="F70" s="312"/>
      <c r="G70" s="312"/>
      <c r="H70" s="312"/>
      <c r="I70" s="312"/>
      <c r="J70" s="312"/>
      <c r="K70" s="312"/>
      <c r="L70" s="312"/>
      <c r="M70" s="312"/>
      <c r="N70" s="312"/>
      <c r="O70" s="312"/>
      <c r="P70" s="312"/>
      <c r="Q70" s="312"/>
      <c r="R70" s="312"/>
      <c r="S70" s="312"/>
      <c r="T70" s="312"/>
      <c r="U70" s="312"/>
      <c r="V70" s="312"/>
      <c r="W70" s="312"/>
      <c r="X70" s="312"/>
      <c r="Y70" s="312"/>
      <c r="Z70" s="312"/>
      <c r="AA70" s="312"/>
    </row>
    <row r="71" ht="16.5" spans="1:27">
      <c r="A71" s="312"/>
      <c r="B71" s="312"/>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row>
    <row r="72" ht="16.5" spans="1:27">
      <c r="A72" s="312"/>
      <c r="B72" s="312"/>
      <c r="C72" s="312"/>
      <c r="D72" s="312"/>
      <c r="E72" s="312"/>
      <c r="F72" s="312"/>
      <c r="G72" s="312"/>
      <c r="H72" s="312"/>
      <c r="I72" s="312"/>
      <c r="J72" s="312"/>
      <c r="K72" s="312"/>
      <c r="L72" s="312"/>
      <c r="M72" s="312"/>
      <c r="N72" s="312"/>
      <c r="O72" s="312"/>
      <c r="P72" s="312"/>
      <c r="Q72" s="312"/>
      <c r="R72" s="312"/>
      <c r="S72" s="312"/>
      <c r="T72" s="312"/>
      <c r="U72" s="312"/>
      <c r="V72" s="312"/>
      <c r="W72" s="312"/>
      <c r="X72" s="312"/>
      <c r="Y72" s="312"/>
      <c r="Z72" s="312"/>
      <c r="AA72" s="312"/>
    </row>
    <row r="73" ht="16.5" spans="1:27">
      <c r="A73" s="312"/>
      <c r="B73" s="312"/>
      <c r="C73" s="312"/>
      <c r="D73" s="312"/>
      <c r="E73" s="312"/>
      <c r="F73" s="312"/>
      <c r="G73" s="312"/>
      <c r="H73" s="312"/>
      <c r="I73" s="312"/>
      <c r="J73" s="312"/>
      <c r="K73" s="312"/>
      <c r="L73" s="312"/>
      <c r="M73" s="312"/>
      <c r="N73" s="312"/>
      <c r="O73" s="312"/>
      <c r="P73" s="312"/>
      <c r="Q73" s="312"/>
      <c r="R73" s="312"/>
      <c r="S73" s="312"/>
      <c r="T73" s="312"/>
      <c r="U73" s="312"/>
      <c r="V73" s="312"/>
      <c r="W73" s="312"/>
      <c r="X73" s="312"/>
      <c r="Y73" s="312"/>
      <c r="Z73" s="312"/>
      <c r="AA73" s="312"/>
    </row>
    <row r="74" ht="16.5" spans="1:27">
      <c r="A74" s="312"/>
      <c r="B74" s="312"/>
      <c r="C74" s="312"/>
      <c r="D74" s="312"/>
      <c r="E74" s="312"/>
      <c r="F74" s="312"/>
      <c r="G74" s="312"/>
      <c r="H74" s="312"/>
      <c r="I74" s="312"/>
      <c r="J74" s="312"/>
      <c r="K74" s="312"/>
      <c r="L74" s="312"/>
      <c r="M74" s="312"/>
      <c r="N74" s="312"/>
      <c r="O74" s="312"/>
      <c r="P74" s="312"/>
      <c r="Q74" s="312"/>
      <c r="R74" s="312"/>
      <c r="S74" s="312"/>
      <c r="T74" s="312"/>
      <c r="U74" s="312"/>
      <c r="V74" s="312"/>
      <c r="W74" s="312"/>
      <c r="X74" s="312"/>
      <c r="Y74" s="312"/>
      <c r="Z74" s="312"/>
      <c r="AA74" s="312"/>
    </row>
    <row r="75" ht="16.5" spans="1:27">
      <c r="A75" s="312"/>
      <c r="B75" s="312"/>
      <c r="C75" s="312"/>
      <c r="D75" s="312"/>
      <c r="E75" s="312"/>
      <c r="F75" s="312"/>
      <c r="G75" s="312"/>
      <c r="H75" s="312"/>
      <c r="I75" s="312"/>
      <c r="J75" s="312"/>
      <c r="K75" s="312"/>
      <c r="L75" s="312"/>
      <c r="M75" s="312"/>
      <c r="N75" s="312"/>
      <c r="O75" s="312"/>
      <c r="P75" s="312"/>
      <c r="Q75" s="312"/>
      <c r="R75" s="312"/>
      <c r="S75" s="312"/>
      <c r="T75" s="312"/>
      <c r="U75" s="312"/>
      <c r="V75" s="312"/>
      <c r="W75" s="312"/>
      <c r="X75" s="312"/>
      <c r="Y75" s="312"/>
      <c r="Z75" s="312"/>
      <c r="AA75" s="312"/>
    </row>
    <row r="76" ht="16.5" spans="1:27">
      <c r="A76" s="312"/>
      <c r="B76" s="312"/>
      <c r="C76" s="312"/>
      <c r="D76" s="312"/>
      <c r="E76" s="312"/>
      <c r="F76" s="312"/>
      <c r="G76" s="312"/>
      <c r="H76" s="312"/>
      <c r="I76" s="312"/>
      <c r="J76" s="312"/>
      <c r="K76" s="312"/>
      <c r="L76" s="312"/>
      <c r="M76" s="312"/>
      <c r="N76" s="312"/>
      <c r="O76" s="312"/>
      <c r="P76" s="312"/>
      <c r="Q76" s="312"/>
      <c r="R76" s="312"/>
      <c r="S76" s="312"/>
      <c r="T76" s="312"/>
      <c r="U76" s="312"/>
      <c r="V76" s="312"/>
      <c r="W76" s="312"/>
      <c r="X76" s="312"/>
      <c r="Y76" s="312"/>
      <c r="Z76" s="312"/>
      <c r="AA76" s="312"/>
    </row>
    <row r="77" ht="16.5" spans="1:27">
      <c r="A77" s="312"/>
      <c r="B77" s="312"/>
      <c r="C77" s="312"/>
      <c r="D77" s="312"/>
      <c r="E77" s="312"/>
      <c r="F77" s="312"/>
      <c r="G77" s="312"/>
      <c r="H77" s="312"/>
      <c r="I77" s="312"/>
      <c r="J77" s="312"/>
      <c r="K77" s="312"/>
      <c r="L77" s="312"/>
      <c r="M77" s="312"/>
      <c r="N77" s="312"/>
      <c r="O77" s="312"/>
      <c r="P77" s="312"/>
      <c r="Q77" s="312"/>
      <c r="R77" s="312"/>
      <c r="S77" s="312"/>
      <c r="T77" s="312"/>
      <c r="U77" s="312"/>
      <c r="V77" s="312"/>
      <c r="W77" s="312"/>
      <c r="X77" s="312"/>
      <c r="Y77" s="312"/>
      <c r="Z77" s="312"/>
      <c r="AA77" s="312"/>
    </row>
    <row r="78" ht="16.5" spans="1:27">
      <c r="A78" s="312"/>
      <c r="B78" s="312"/>
      <c r="C78" s="312"/>
      <c r="D78" s="312"/>
      <c r="E78" s="312"/>
      <c r="F78" s="312"/>
      <c r="G78" s="312"/>
      <c r="H78" s="312"/>
      <c r="I78" s="312"/>
      <c r="J78" s="312"/>
      <c r="K78" s="312"/>
      <c r="L78" s="312"/>
      <c r="M78" s="312"/>
      <c r="N78" s="312"/>
      <c r="O78" s="312"/>
      <c r="P78" s="312"/>
      <c r="Q78" s="312"/>
      <c r="R78" s="312"/>
      <c r="S78" s="312"/>
      <c r="T78" s="312"/>
      <c r="U78" s="312"/>
      <c r="V78" s="312"/>
      <c r="W78" s="312"/>
      <c r="X78" s="312"/>
      <c r="Y78" s="312"/>
      <c r="Z78" s="312"/>
      <c r="AA78" s="312"/>
    </row>
    <row r="79" ht="16.5" spans="1:27">
      <c r="A79" s="312"/>
      <c r="B79" s="312"/>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2"/>
      <c r="AA79" s="312"/>
    </row>
    <row r="80" ht="16.5" spans="1:27">
      <c r="A80" s="312"/>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row>
    <row r="81" ht="16.5" spans="1:27">
      <c r="A81" s="312"/>
      <c r="B81" s="312"/>
      <c r="C81" s="312"/>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row>
    <row r="82" ht="16.5" spans="1:27">
      <c r="A82" s="312"/>
      <c r="B82" s="312"/>
      <c r="C82" s="312"/>
      <c r="D82" s="312"/>
      <c r="E82" s="312"/>
      <c r="F82" s="312"/>
      <c r="G82" s="312"/>
      <c r="H82" s="312"/>
      <c r="I82" s="312"/>
      <c r="J82" s="312"/>
      <c r="K82" s="312"/>
      <c r="L82" s="312"/>
      <c r="M82" s="312"/>
      <c r="N82" s="312"/>
      <c r="O82" s="312"/>
      <c r="P82" s="312"/>
      <c r="Q82" s="312"/>
      <c r="R82" s="312"/>
      <c r="S82" s="312"/>
      <c r="T82" s="312"/>
      <c r="U82" s="312"/>
      <c r="V82" s="312"/>
      <c r="W82" s="312"/>
      <c r="X82" s="312"/>
      <c r="Y82" s="312"/>
      <c r="Z82" s="312"/>
      <c r="AA82" s="312"/>
    </row>
    <row r="83" ht="16.5" spans="1:27">
      <c r="A83" s="312"/>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row>
    <row r="84" ht="16.5" spans="1:27">
      <c r="A84" s="312"/>
      <c r="B84" s="312"/>
      <c r="C84" s="312"/>
      <c r="D84" s="312"/>
      <c r="E84" s="312"/>
      <c r="F84" s="312"/>
      <c r="G84" s="312"/>
      <c r="H84" s="312"/>
      <c r="I84" s="312"/>
      <c r="J84" s="312"/>
      <c r="K84" s="312"/>
      <c r="L84" s="312"/>
      <c r="M84" s="312"/>
      <c r="N84" s="312"/>
      <c r="O84" s="312"/>
      <c r="P84" s="312"/>
      <c r="Q84" s="312"/>
      <c r="R84" s="312"/>
      <c r="S84" s="312"/>
      <c r="T84" s="312"/>
      <c r="U84" s="312"/>
      <c r="V84" s="312"/>
      <c r="W84" s="312"/>
      <c r="X84" s="312"/>
      <c r="Y84" s="312"/>
      <c r="Z84" s="312"/>
      <c r="AA84" s="312"/>
    </row>
    <row r="85" ht="16.5" spans="1:27">
      <c r="A85" s="312"/>
      <c r="B85" s="312"/>
      <c r="C85" s="312"/>
      <c r="D85" s="312"/>
      <c r="E85" s="312"/>
      <c r="F85" s="312"/>
      <c r="G85" s="312"/>
      <c r="H85" s="312"/>
      <c r="I85" s="312"/>
      <c r="J85" s="312"/>
      <c r="K85" s="312"/>
      <c r="L85" s="312"/>
      <c r="M85" s="312"/>
      <c r="N85" s="312"/>
      <c r="O85" s="312"/>
      <c r="P85" s="312"/>
      <c r="Q85" s="312"/>
      <c r="R85" s="312"/>
      <c r="S85" s="312"/>
      <c r="T85" s="312"/>
      <c r="U85" s="312"/>
      <c r="V85" s="312"/>
      <c r="W85" s="312"/>
      <c r="X85" s="312"/>
      <c r="Y85" s="312"/>
      <c r="Z85" s="312"/>
      <c r="AA85" s="312"/>
    </row>
    <row r="86" ht="16.5" spans="1:27">
      <c r="A86" s="312"/>
      <c r="B86" s="312"/>
      <c r="C86" s="312"/>
      <c r="D86" s="312"/>
      <c r="E86" s="312"/>
      <c r="F86" s="312"/>
      <c r="G86" s="312"/>
      <c r="H86" s="312"/>
      <c r="I86" s="312"/>
      <c r="J86" s="312"/>
      <c r="K86" s="312"/>
      <c r="L86" s="312"/>
      <c r="M86" s="312"/>
      <c r="N86" s="312"/>
      <c r="O86" s="312"/>
      <c r="P86" s="312"/>
      <c r="Q86" s="312"/>
      <c r="R86" s="312"/>
      <c r="S86" s="312"/>
      <c r="T86" s="312"/>
      <c r="U86" s="312"/>
      <c r="V86" s="312"/>
      <c r="W86" s="312"/>
      <c r="X86" s="312"/>
      <c r="Y86" s="312"/>
      <c r="Z86" s="312"/>
      <c r="AA86" s="312"/>
    </row>
    <row r="87" ht="16.5" spans="1:27">
      <c r="A87" s="312"/>
      <c r="B87" s="312"/>
      <c r="C87" s="312"/>
      <c r="D87" s="312"/>
      <c r="E87" s="312"/>
      <c r="F87" s="312"/>
      <c r="G87" s="312"/>
      <c r="H87" s="312"/>
      <c r="I87" s="312"/>
      <c r="J87" s="312"/>
      <c r="K87" s="312"/>
      <c r="L87" s="312"/>
      <c r="M87" s="312"/>
      <c r="N87" s="312"/>
      <c r="O87" s="312"/>
      <c r="P87" s="312"/>
      <c r="Q87" s="312"/>
      <c r="R87" s="312"/>
      <c r="S87" s="312"/>
      <c r="T87" s="312"/>
      <c r="U87" s="312"/>
      <c r="V87" s="312"/>
      <c r="W87" s="312"/>
      <c r="X87" s="312"/>
      <c r="Y87" s="312"/>
      <c r="Z87" s="312"/>
      <c r="AA87" s="312"/>
    </row>
    <row r="88" ht="16.5" spans="1:27">
      <c r="A88" s="312"/>
      <c r="B88" s="312"/>
      <c r="C88" s="312"/>
      <c r="D88" s="312"/>
      <c r="E88" s="312"/>
      <c r="F88" s="312"/>
      <c r="G88" s="312"/>
      <c r="H88" s="312"/>
      <c r="I88" s="312"/>
      <c r="J88" s="312"/>
      <c r="K88" s="312"/>
      <c r="L88" s="312"/>
      <c r="M88" s="312"/>
      <c r="N88" s="312"/>
      <c r="O88" s="312"/>
      <c r="P88" s="312"/>
      <c r="Q88" s="312"/>
      <c r="R88" s="312"/>
      <c r="S88" s="312"/>
      <c r="T88" s="312"/>
      <c r="U88" s="312"/>
      <c r="V88" s="312"/>
      <c r="W88" s="312"/>
      <c r="X88" s="312"/>
      <c r="Y88" s="312"/>
      <c r="Z88" s="312"/>
      <c r="AA88" s="312"/>
    </row>
    <row r="89" ht="16.5" spans="1:27">
      <c r="A89" s="312"/>
      <c r="B89" s="312"/>
      <c r="C89" s="312"/>
      <c r="D89" s="312"/>
      <c r="E89" s="312"/>
      <c r="F89" s="312"/>
      <c r="G89" s="312"/>
      <c r="H89" s="312"/>
      <c r="I89" s="312"/>
      <c r="J89" s="312"/>
      <c r="K89" s="312"/>
      <c r="L89" s="312"/>
      <c r="M89" s="312"/>
      <c r="N89" s="312"/>
      <c r="O89" s="312"/>
      <c r="P89" s="312"/>
      <c r="Q89" s="312"/>
      <c r="R89" s="312"/>
      <c r="S89" s="312"/>
      <c r="T89" s="312"/>
      <c r="U89" s="312"/>
      <c r="V89" s="312"/>
      <c r="W89" s="312"/>
      <c r="X89" s="312"/>
      <c r="Y89" s="312"/>
      <c r="Z89" s="312"/>
      <c r="AA89" s="312"/>
    </row>
    <row r="90" ht="16.5" spans="1:27">
      <c r="A90" s="312"/>
      <c r="B90" s="312"/>
      <c r="C90" s="312"/>
      <c r="D90" s="312"/>
      <c r="E90" s="312"/>
      <c r="F90" s="312"/>
      <c r="G90" s="312"/>
      <c r="H90" s="312"/>
      <c r="I90" s="312"/>
      <c r="J90" s="312"/>
      <c r="K90" s="312"/>
      <c r="L90" s="312"/>
      <c r="M90" s="312"/>
      <c r="N90" s="312"/>
      <c r="O90" s="312"/>
      <c r="P90" s="312"/>
      <c r="Q90" s="312"/>
      <c r="R90" s="312"/>
      <c r="S90" s="312"/>
      <c r="T90" s="312"/>
      <c r="U90" s="312"/>
      <c r="V90" s="312"/>
      <c r="W90" s="312"/>
      <c r="X90" s="312"/>
      <c r="Y90" s="312"/>
      <c r="Z90" s="312"/>
      <c r="AA90" s="312"/>
    </row>
    <row r="91" ht="16.5" spans="1:27">
      <c r="A91" s="312"/>
      <c r="B91" s="312"/>
      <c r="C91" s="312"/>
      <c r="D91" s="312"/>
      <c r="E91" s="312"/>
      <c r="F91" s="312"/>
      <c r="G91" s="312"/>
      <c r="H91" s="312"/>
      <c r="I91" s="312"/>
      <c r="J91" s="312"/>
      <c r="K91" s="312"/>
      <c r="L91" s="312"/>
      <c r="M91" s="312"/>
      <c r="N91" s="312"/>
      <c r="O91" s="312"/>
      <c r="P91" s="312"/>
      <c r="Q91" s="312"/>
      <c r="R91" s="312"/>
      <c r="S91" s="312"/>
      <c r="T91" s="312"/>
      <c r="U91" s="312"/>
      <c r="V91" s="312"/>
      <c r="W91" s="312"/>
      <c r="X91" s="312"/>
      <c r="Y91" s="312"/>
      <c r="Z91" s="312"/>
      <c r="AA91" s="312"/>
    </row>
    <row r="92" ht="16.5" spans="1:27">
      <c r="A92" s="312"/>
      <c r="B92" s="312"/>
      <c r="C92" s="312"/>
      <c r="D92" s="312"/>
      <c r="E92" s="312"/>
      <c r="F92" s="312"/>
      <c r="G92" s="312"/>
      <c r="H92" s="312"/>
      <c r="I92" s="312"/>
      <c r="J92" s="312"/>
      <c r="K92" s="312"/>
      <c r="L92" s="312"/>
      <c r="M92" s="312"/>
      <c r="N92" s="312"/>
      <c r="O92" s="312"/>
      <c r="P92" s="312"/>
      <c r="Q92" s="312"/>
      <c r="R92" s="312"/>
      <c r="S92" s="312"/>
      <c r="T92" s="312"/>
      <c r="U92" s="312"/>
      <c r="V92" s="312"/>
      <c r="W92" s="312"/>
      <c r="X92" s="312"/>
      <c r="Y92" s="312"/>
      <c r="Z92" s="312"/>
      <c r="AA92" s="312"/>
    </row>
    <row r="93" ht="16.5" spans="1:27">
      <c r="A93" s="312"/>
      <c r="B93" s="312"/>
      <c r="C93" s="312"/>
      <c r="D93" s="312"/>
      <c r="E93" s="312"/>
      <c r="F93" s="312"/>
      <c r="G93" s="312"/>
      <c r="H93" s="312"/>
      <c r="I93" s="312"/>
      <c r="J93" s="312"/>
      <c r="K93" s="312"/>
      <c r="L93" s="312"/>
      <c r="M93" s="312"/>
      <c r="N93" s="312"/>
      <c r="O93" s="312"/>
      <c r="P93" s="312"/>
      <c r="Q93" s="312"/>
      <c r="R93" s="312"/>
      <c r="S93" s="312"/>
      <c r="T93" s="312"/>
      <c r="U93" s="312"/>
      <c r="V93" s="312"/>
      <c r="W93" s="312"/>
      <c r="X93" s="312"/>
      <c r="Y93" s="312"/>
      <c r="Z93" s="312"/>
      <c r="AA93" s="312"/>
    </row>
    <row r="94" ht="16.5" spans="1:27">
      <c r="A94" s="312"/>
      <c r="B94" s="312"/>
      <c r="C94" s="312"/>
      <c r="D94" s="312"/>
      <c r="E94" s="312"/>
      <c r="F94" s="312"/>
      <c r="G94" s="312"/>
      <c r="H94" s="312"/>
      <c r="I94" s="312"/>
      <c r="J94" s="312"/>
      <c r="K94" s="312"/>
      <c r="L94" s="312"/>
      <c r="M94" s="312"/>
      <c r="N94" s="312"/>
      <c r="O94" s="312"/>
      <c r="P94" s="312"/>
      <c r="Q94" s="312"/>
      <c r="R94" s="312"/>
      <c r="S94" s="312"/>
      <c r="T94" s="312"/>
      <c r="U94" s="312"/>
      <c r="V94" s="312"/>
      <c r="W94" s="312"/>
      <c r="X94" s="312"/>
      <c r="Y94" s="312"/>
      <c r="Z94" s="312"/>
      <c r="AA94" s="312"/>
    </row>
    <row r="95" ht="16.5" spans="1:27">
      <c r="A95" s="312"/>
      <c r="B95" s="312"/>
      <c r="C95" s="312"/>
      <c r="D95" s="312"/>
      <c r="E95" s="312"/>
      <c r="F95" s="312"/>
      <c r="G95" s="312"/>
      <c r="H95" s="312"/>
      <c r="I95" s="312"/>
      <c r="J95" s="312"/>
      <c r="K95" s="312"/>
      <c r="L95" s="312"/>
      <c r="M95" s="312"/>
      <c r="N95" s="312"/>
      <c r="O95" s="312"/>
      <c r="P95" s="312"/>
      <c r="Q95" s="312"/>
      <c r="R95" s="312"/>
      <c r="S95" s="312"/>
      <c r="T95" s="312"/>
      <c r="U95" s="312"/>
      <c r="V95" s="312"/>
      <c r="W95" s="312"/>
      <c r="X95" s="312"/>
      <c r="Y95" s="312"/>
      <c r="Z95" s="312"/>
      <c r="AA95" s="312"/>
    </row>
    <row r="96" ht="16.5" spans="1:27">
      <c r="A96" s="312"/>
      <c r="B96" s="312"/>
      <c r="C96" s="312"/>
      <c r="D96" s="312"/>
      <c r="E96" s="312"/>
      <c r="F96" s="312"/>
      <c r="G96" s="312"/>
      <c r="H96" s="312"/>
      <c r="I96" s="312"/>
      <c r="J96" s="312"/>
      <c r="K96" s="312"/>
      <c r="L96" s="312"/>
      <c r="M96" s="312"/>
      <c r="N96" s="312"/>
      <c r="O96" s="312"/>
      <c r="P96" s="312"/>
      <c r="Q96" s="312"/>
      <c r="R96" s="312"/>
      <c r="S96" s="312"/>
      <c r="T96" s="312"/>
      <c r="U96" s="312"/>
      <c r="V96" s="312"/>
      <c r="W96" s="312"/>
      <c r="X96" s="312"/>
      <c r="Y96" s="312"/>
      <c r="Z96" s="312"/>
      <c r="AA96" s="312"/>
    </row>
    <row r="97" ht="16.5" spans="1:27">
      <c r="A97" s="312"/>
      <c r="B97" s="312"/>
      <c r="C97" s="312"/>
      <c r="D97" s="312"/>
      <c r="E97" s="312"/>
      <c r="F97" s="312"/>
      <c r="G97" s="312"/>
      <c r="H97" s="312"/>
      <c r="I97" s="312"/>
      <c r="J97" s="312"/>
      <c r="K97" s="312"/>
      <c r="L97" s="312"/>
      <c r="M97" s="312"/>
      <c r="N97" s="312"/>
      <c r="O97" s="312"/>
      <c r="P97" s="312"/>
      <c r="Q97" s="312"/>
      <c r="R97" s="312"/>
      <c r="S97" s="312"/>
      <c r="T97" s="312"/>
      <c r="U97" s="312"/>
      <c r="V97" s="312"/>
      <c r="W97" s="312"/>
      <c r="X97" s="312"/>
      <c r="Y97" s="312"/>
      <c r="Z97" s="312"/>
      <c r="AA97" s="312"/>
    </row>
    <row r="98" ht="16.5" spans="1:27">
      <c r="A98" s="312"/>
      <c r="B98" s="312"/>
      <c r="C98" s="312"/>
      <c r="D98" s="312"/>
      <c r="E98" s="312"/>
      <c r="F98" s="312"/>
      <c r="G98" s="312"/>
      <c r="H98" s="312"/>
      <c r="I98" s="312"/>
      <c r="J98" s="312"/>
      <c r="K98" s="312"/>
      <c r="L98" s="312"/>
      <c r="M98" s="312"/>
      <c r="N98" s="312"/>
      <c r="O98" s="312"/>
      <c r="P98" s="312"/>
      <c r="Q98" s="312"/>
      <c r="R98" s="312"/>
      <c r="S98" s="312"/>
      <c r="T98" s="312"/>
      <c r="U98" s="312"/>
      <c r="V98" s="312"/>
      <c r="W98" s="312"/>
      <c r="X98" s="312"/>
      <c r="Y98" s="312"/>
      <c r="Z98" s="312"/>
      <c r="AA98" s="312"/>
    </row>
    <row r="99" ht="16.5" spans="1:27">
      <c r="A99" s="312"/>
      <c r="B99" s="312"/>
      <c r="C99" s="312"/>
      <c r="D99" s="312"/>
      <c r="E99" s="312"/>
      <c r="F99" s="312"/>
      <c r="G99" s="312"/>
      <c r="H99" s="312"/>
      <c r="I99" s="312"/>
      <c r="J99" s="312"/>
      <c r="K99" s="312"/>
      <c r="L99" s="312"/>
      <c r="M99" s="312"/>
      <c r="N99" s="312"/>
      <c r="O99" s="312"/>
      <c r="P99" s="312"/>
      <c r="Q99" s="312"/>
      <c r="R99" s="312"/>
      <c r="S99" s="312"/>
      <c r="T99" s="312"/>
      <c r="U99" s="312"/>
      <c r="V99" s="312"/>
      <c r="W99" s="312"/>
      <c r="X99" s="312"/>
      <c r="Y99" s="312"/>
      <c r="Z99" s="312"/>
      <c r="AA99" s="312"/>
    </row>
    <row r="100" ht="16.5" spans="1:27">
      <c r="A100" s="312"/>
      <c r="B100" s="312"/>
      <c r="C100" s="312"/>
      <c r="D100" s="312"/>
      <c r="E100" s="312"/>
      <c r="F100" s="312"/>
      <c r="G100" s="312"/>
      <c r="H100" s="312"/>
      <c r="I100" s="312"/>
      <c r="J100" s="312"/>
      <c r="K100" s="312"/>
      <c r="L100" s="312"/>
      <c r="M100" s="312"/>
      <c r="N100" s="312"/>
      <c r="O100" s="312"/>
      <c r="P100" s="312"/>
      <c r="Q100" s="312"/>
      <c r="R100" s="312"/>
      <c r="S100" s="312"/>
      <c r="T100" s="312"/>
      <c r="U100" s="312"/>
      <c r="V100" s="312"/>
      <c r="W100" s="312"/>
      <c r="X100" s="312"/>
      <c r="Y100" s="312"/>
      <c r="Z100" s="312"/>
      <c r="AA100" s="312"/>
    </row>
    <row r="101" ht="16.5" spans="1:27">
      <c r="A101" s="312"/>
      <c r="B101" s="312"/>
      <c r="C101" s="312"/>
      <c r="D101" s="312"/>
      <c r="E101" s="312"/>
      <c r="F101" s="312"/>
      <c r="G101" s="312"/>
      <c r="H101" s="312"/>
      <c r="I101" s="312"/>
      <c r="J101" s="312"/>
      <c r="K101" s="312"/>
      <c r="L101" s="312"/>
      <c r="M101" s="312"/>
      <c r="N101" s="312"/>
      <c r="O101" s="312"/>
      <c r="P101" s="312"/>
      <c r="Q101" s="312"/>
      <c r="R101" s="312"/>
      <c r="S101" s="312"/>
      <c r="T101" s="312"/>
      <c r="U101" s="312"/>
      <c r="V101" s="312"/>
      <c r="W101" s="312"/>
      <c r="X101" s="312"/>
      <c r="Y101" s="312"/>
      <c r="Z101" s="312"/>
      <c r="AA101" s="312"/>
    </row>
    <row r="102" ht="16.5" spans="1:27">
      <c r="A102" s="312"/>
      <c r="B102" s="312"/>
      <c r="C102" s="312"/>
      <c r="D102" s="312"/>
      <c r="E102" s="312"/>
      <c r="F102" s="312"/>
      <c r="G102" s="312"/>
      <c r="H102" s="312"/>
      <c r="I102" s="312"/>
      <c r="J102" s="312"/>
      <c r="K102" s="312"/>
      <c r="L102" s="312"/>
      <c r="M102" s="312"/>
      <c r="N102" s="312"/>
      <c r="O102" s="312"/>
      <c r="P102" s="312"/>
      <c r="Q102" s="312"/>
      <c r="R102" s="312"/>
      <c r="S102" s="312"/>
      <c r="T102" s="312"/>
      <c r="U102" s="312"/>
      <c r="V102" s="312"/>
      <c r="W102" s="312"/>
      <c r="X102" s="312"/>
      <c r="Y102" s="312"/>
      <c r="Z102" s="312"/>
      <c r="AA102" s="312"/>
    </row>
    <row r="103" ht="16.5" spans="1:27">
      <c r="A103" s="312"/>
      <c r="B103" s="312"/>
      <c r="C103" s="312"/>
      <c r="D103" s="312"/>
      <c r="E103" s="312"/>
      <c r="F103" s="312"/>
      <c r="G103" s="312"/>
      <c r="H103" s="312"/>
      <c r="I103" s="312"/>
      <c r="J103" s="312"/>
      <c r="K103" s="312"/>
      <c r="L103" s="312"/>
      <c r="M103" s="312"/>
      <c r="N103" s="312"/>
      <c r="O103" s="312"/>
      <c r="P103" s="312"/>
      <c r="Q103" s="312"/>
      <c r="R103" s="312"/>
      <c r="S103" s="312"/>
      <c r="T103" s="312"/>
      <c r="U103" s="312"/>
      <c r="V103" s="312"/>
      <c r="W103" s="312"/>
      <c r="X103" s="312"/>
      <c r="Y103" s="312"/>
      <c r="Z103" s="312"/>
      <c r="AA103" s="312"/>
    </row>
    <row r="104" ht="16.5" spans="1:27">
      <c r="A104" s="312"/>
      <c r="B104" s="312"/>
      <c r="C104" s="312"/>
      <c r="D104" s="312"/>
      <c r="E104" s="312"/>
      <c r="F104" s="312"/>
      <c r="G104" s="312"/>
      <c r="H104" s="312"/>
      <c r="I104" s="312"/>
      <c r="J104" s="312"/>
      <c r="K104" s="312"/>
      <c r="L104" s="312"/>
      <c r="M104" s="312"/>
      <c r="N104" s="312"/>
      <c r="O104" s="312"/>
      <c r="P104" s="312"/>
      <c r="Q104" s="312"/>
      <c r="R104" s="312"/>
      <c r="S104" s="312"/>
      <c r="T104" s="312"/>
      <c r="U104" s="312"/>
      <c r="V104" s="312"/>
      <c r="W104" s="312"/>
      <c r="X104" s="312"/>
      <c r="Y104" s="312"/>
      <c r="Z104" s="312"/>
      <c r="AA104" s="312"/>
    </row>
    <row r="105" ht="16.5" spans="1:27">
      <c r="A105" s="312"/>
      <c r="B105" s="312"/>
      <c r="C105" s="312"/>
      <c r="D105" s="312"/>
      <c r="E105" s="312"/>
      <c r="F105" s="312"/>
      <c r="G105" s="312"/>
      <c r="H105" s="312"/>
      <c r="I105" s="312"/>
      <c r="J105" s="312"/>
      <c r="K105" s="312"/>
      <c r="L105" s="312"/>
      <c r="M105" s="312"/>
      <c r="N105" s="312"/>
      <c r="O105" s="312"/>
      <c r="P105" s="312"/>
      <c r="Q105" s="312"/>
      <c r="R105" s="312"/>
      <c r="S105" s="312"/>
      <c r="T105" s="312"/>
      <c r="U105" s="312"/>
      <c r="V105" s="312"/>
      <c r="W105" s="312"/>
      <c r="X105" s="312"/>
      <c r="Y105" s="312"/>
      <c r="Z105" s="312"/>
      <c r="AA105" s="312"/>
    </row>
    <row r="106" ht="16.5" spans="1:27">
      <c r="A106" s="312"/>
      <c r="B106" s="312"/>
      <c r="C106" s="312"/>
      <c r="D106" s="312"/>
      <c r="E106" s="312"/>
      <c r="F106" s="312"/>
      <c r="G106" s="312"/>
      <c r="H106" s="312"/>
      <c r="I106" s="312"/>
      <c r="J106" s="312"/>
      <c r="K106" s="312"/>
      <c r="L106" s="312"/>
      <c r="M106" s="312"/>
      <c r="N106" s="312"/>
      <c r="O106" s="312"/>
      <c r="P106" s="312"/>
      <c r="Q106" s="312"/>
      <c r="R106" s="312"/>
      <c r="S106" s="312"/>
      <c r="T106" s="312"/>
      <c r="U106" s="312"/>
      <c r="V106" s="312"/>
      <c r="W106" s="312"/>
      <c r="X106" s="312"/>
      <c r="Y106" s="312"/>
      <c r="Z106" s="312"/>
      <c r="AA106" s="312"/>
    </row>
    <row r="107" ht="16.5" spans="1:27">
      <c r="A107" s="312"/>
      <c r="B107" s="312"/>
      <c r="C107" s="312"/>
      <c r="D107" s="312"/>
      <c r="E107" s="312"/>
      <c r="F107" s="312"/>
      <c r="G107" s="312"/>
      <c r="H107" s="312"/>
      <c r="I107" s="312"/>
      <c r="J107" s="312"/>
      <c r="K107" s="312"/>
      <c r="L107" s="312"/>
      <c r="M107" s="312"/>
      <c r="N107" s="312"/>
      <c r="O107" s="312"/>
      <c r="P107" s="312"/>
      <c r="Q107" s="312"/>
      <c r="R107" s="312"/>
      <c r="S107" s="312"/>
      <c r="T107" s="312"/>
      <c r="U107" s="312"/>
      <c r="V107" s="312"/>
      <c r="W107" s="312"/>
      <c r="X107" s="312"/>
      <c r="Y107" s="312"/>
      <c r="Z107" s="312"/>
      <c r="AA107" s="312"/>
    </row>
    <row r="108" ht="16.5" spans="1:27">
      <c r="A108" s="312"/>
      <c r="B108" s="312"/>
      <c r="C108" s="312"/>
      <c r="D108" s="312"/>
      <c r="E108" s="312"/>
      <c r="F108" s="312"/>
      <c r="G108" s="312"/>
      <c r="H108" s="312"/>
      <c r="I108" s="312"/>
      <c r="J108" s="312"/>
      <c r="K108" s="312"/>
      <c r="L108" s="312"/>
      <c r="M108" s="312"/>
      <c r="N108" s="312"/>
      <c r="O108" s="312"/>
      <c r="P108" s="312"/>
      <c r="Q108" s="312"/>
      <c r="R108" s="312"/>
      <c r="S108" s="312"/>
      <c r="T108" s="312"/>
      <c r="U108" s="312"/>
      <c r="V108" s="312"/>
      <c r="W108" s="312"/>
      <c r="X108" s="312"/>
      <c r="Y108" s="312"/>
      <c r="Z108" s="312"/>
      <c r="AA108" s="312"/>
    </row>
    <row r="109" ht="16.5" spans="1:27">
      <c r="A109" s="312"/>
      <c r="B109" s="312"/>
      <c r="C109" s="312"/>
      <c r="D109" s="312"/>
      <c r="E109" s="312"/>
      <c r="F109" s="312"/>
      <c r="G109" s="312"/>
      <c r="H109" s="312"/>
      <c r="I109" s="312"/>
      <c r="J109" s="312"/>
      <c r="K109" s="312"/>
      <c r="L109" s="312"/>
      <c r="M109" s="312"/>
      <c r="N109" s="312"/>
      <c r="O109" s="312"/>
      <c r="P109" s="312"/>
      <c r="Q109" s="312"/>
      <c r="R109" s="312"/>
      <c r="S109" s="312"/>
      <c r="T109" s="312"/>
      <c r="U109" s="312"/>
      <c r="V109" s="312"/>
      <c r="W109" s="312"/>
      <c r="X109" s="312"/>
      <c r="Y109" s="312"/>
      <c r="Z109" s="312"/>
      <c r="AA109" s="312"/>
    </row>
    <row r="110" ht="16.5" spans="1:27">
      <c r="A110" s="312"/>
      <c r="B110" s="312"/>
      <c r="C110" s="312"/>
      <c r="D110" s="312"/>
      <c r="E110" s="312"/>
      <c r="F110" s="312"/>
      <c r="G110" s="312"/>
      <c r="H110" s="312"/>
      <c r="I110" s="312"/>
      <c r="J110" s="312"/>
      <c r="K110" s="312"/>
      <c r="L110" s="312"/>
      <c r="M110" s="312"/>
      <c r="N110" s="312"/>
      <c r="O110" s="312"/>
      <c r="P110" s="312"/>
      <c r="Q110" s="312"/>
      <c r="R110" s="312"/>
      <c r="S110" s="312"/>
      <c r="T110" s="312"/>
      <c r="U110" s="312"/>
      <c r="V110" s="312"/>
      <c r="W110" s="312"/>
      <c r="X110" s="312"/>
      <c r="Y110" s="312"/>
      <c r="Z110" s="312"/>
      <c r="AA110" s="312"/>
    </row>
    <row r="111" ht="16.5" spans="1:27">
      <c r="A111" s="312"/>
      <c r="B111" s="312"/>
      <c r="C111" s="312"/>
      <c r="D111" s="312"/>
      <c r="E111" s="312"/>
      <c r="F111" s="312"/>
      <c r="G111" s="312"/>
      <c r="H111" s="312"/>
      <c r="I111" s="312"/>
      <c r="J111" s="312"/>
      <c r="K111" s="312"/>
      <c r="L111" s="312"/>
      <c r="M111" s="312"/>
      <c r="N111" s="312"/>
      <c r="O111" s="312"/>
      <c r="P111" s="312"/>
      <c r="Q111" s="312"/>
      <c r="R111" s="312"/>
      <c r="S111" s="312"/>
      <c r="T111" s="312"/>
      <c r="U111" s="312"/>
      <c r="V111" s="312"/>
      <c r="W111" s="312"/>
      <c r="X111" s="312"/>
      <c r="Y111" s="312"/>
      <c r="Z111" s="312"/>
      <c r="AA111" s="312"/>
    </row>
    <row r="112" ht="16.5" spans="1:27">
      <c r="A112" s="312"/>
      <c r="B112" s="312"/>
      <c r="C112" s="312"/>
      <c r="D112" s="312"/>
      <c r="E112" s="312"/>
      <c r="F112" s="312"/>
      <c r="G112" s="312"/>
      <c r="H112" s="312"/>
      <c r="I112" s="312"/>
      <c r="J112" s="312"/>
      <c r="K112" s="312"/>
      <c r="L112" s="312"/>
      <c r="M112" s="312"/>
      <c r="N112" s="312"/>
      <c r="O112" s="312"/>
      <c r="P112" s="312"/>
      <c r="Q112" s="312"/>
      <c r="R112" s="312"/>
      <c r="S112" s="312"/>
      <c r="T112" s="312"/>
      <c r="U112" s="312"/>
      <c r="V112" s="312"/>
      <c r="W112" s="312"/>
      <c r="X112" s="312"/>
      <c r="Y112" s="312"/>
      <c r="Z112" s="312"/>
      <c r="AA112" s="312"/>
    </row>
    <row r="113" ht="16.5" spans="1:27">
      <c r="A113" s="312"/>
      <c r="B113" s="312"/>
      <c r="C113" s="312"/>
      <c r="D113" s="312"/>
      <c r="E113" s="312"/>
      <c r="F113" s="312"/>
      <c r="G113" s="312"/>
      <c r="H113" s="312"/>
      <c r="I113" s="312"/>
      <c r="J113" s="312"/>
      <c r="K113" s="312"/>
      <c r="L113" s="312"/>
      <c r="M113" s="312"/>
      <c r="N113" s="312"/>
      <c r="O113" s="312"/>
      <c r="P113" s="312"/>
      <c r="Q113" s="312"/>
      <c r="R113" s="312"/>
      <c r="S113" s="312"/>
      <c r="T113" s="312"/>
      <c r="U113" s="312"/>
      <c r="V113" s="312"/>
      <c r="W113" s="312"/>
      <c r="X113" s="312"/>
      <c r="Y113" s="312"/>
      <c r="Z113" s="312"/>
      <c r="AA113" s="312"/>
    </row>
    <row r="114" ht="16.5" spans="1:27">
      <c r="A114" s="312"/>
      <c r="B114" s="312"/>
      <c r="C114" s="312"/>
      <c r="D114" s="312"/>
      <c r="E114" s="312"/>
      <c r="F114" s="312"/>
      <c r="G114" s="312"/>
      <c r="H114" s="312"/>
      <c r="I114" s="312"/>
      <c r="J114" s="312"/>
      <c r="K114" s="312"/>
      <c r="L114" s="312"/>
      <c r="M114" s="312"/>
      <c r="N114" s="312"/>
      <c r="O114" s="312"/>
      <c r="P114" s="312"/>
      <c r="Q114" s="312"/>
      <c r="R114" s="312"/>
      <c r="S114" s="312"/>
      <c r="T114" s="312"/>
      <c r="U114" s="312"/>
      <c r="V114" s="312"/>
      <c r="W114" s="312"/>
      <c r="X114" s="312"/>
      <c r="Y114" s="312"/>
      <c r="Z114" s="312"/>
      <c r="AA114" s="312"/>
    </row>
    <row r="115" ht="16.5" spans="1:27">
      <c r="A115" s="312"/>
      <c r="B115" s="312"/>
      <c r="C115" s="312"/>
      <c r="D115" s="312"/>
      <c r="E115" s="312"/>
      <c r="F115" s="312"/>
      <c r="G115" s="312"/>
      <c r="H115" s="312"/>
      <c r="I115" s="312"/>
      <c r="J115" s="312"/>
      <c r="K115" s="312"/>
      <c r="L115" s="312"/>
      <c r="M115" s="312"/>
      <c r="N115" s="312"/>
      <c r="O115" s="312"/>
      <c r="P115" s="312"/>
      <c r="Q115" s="312"/>
      <c r="R115" s="312"/>
      <c r="S115" s="312"/>
      <c r="T115" s="312"/>
      <c r="U115" s="312"/>
      <c r="V115" s="312"/>
      <c r="W115" s="312"/>
      <c r="X115" s="312"/>
      <c r="Y115" s="312"/>
      <c r="Z115" s="312"/>
      <c r="AA115" s="312"/>
    </row>
    <row r="116" ht="16.5" spans="1:27">
      <c r="A116" s="312"/>
      <c r="B116" s="312"/>
      <c r="C116" s="312"/>
      <c r="D116" s="312"/>
      <c r="E116" s="312"/>
      <c r="F116" s="312"/>
      <c r="G116" s="312"/>
      <c r="H116" s="312"/>
      <c r="I116" s="312"/>
      <c r="J116" s="312"/>
      <c r="K116" s="312"/>
      <c r="L116" s="312"/>
      <c r="M116" s="312"/>
      <c r="N116" s="312"/>
      <c r="O116" s="312"/>
      <c r="P116" s="312"/>
      <c r="Q116" s="312"/>
      <c r="R116" s="312"/>
      <c r="S116" s="312"/>
      <c r="T116" s="312"/>
      <c r="U116" s="312"/>
      <c r="V116" s="312"/>
      <c r="W116" s="312"/>
      <c r="X116" s="312"/>
      <c r="Y116" s="312"/>
      <c r="Z116" s="312"/>
      <c r="AA116" s="312"/>
    </row>
    <row r="117" ht="16.5" spans="1:27">
      <c r="A117" s="312"/>
      <c r="B117" s="312"/>
      <c r="C117" s="312"/>
      <c r="D117" s="312"/>
      <c r="E117" s="31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row>
    <row r="118" ht="16.5" spans="1:27">
      <c r="A118" s="312"/>
      <c r="B118" s="312"/>
      <c r="C118" s="312"/>
      <c r="D118" s="312"/>
      <c r="E118" s="312"/>
      <c r="F118" s="312"/>
      <c r="G118" s="312"/>
      <c r="H118" s="312"/>
      <c r="I118" s="312"/>
      <c r="J118" s="312"/>
      <c r="K118" s="312"/>
      <c r="L118" s="312"/>
      <c r="M118" s="312"/>
      <c r="N118" s="312"/>
      <c r="O118" s="312"/>
      <c r="P118" s="312"/>
      <c r="Q118" s="312"/>
      <c r="R118" s="312"/>
      <c r="S118" s="312"/>
      <c r="T118" s="312"/>
      <c r="U118" s="312"/>
      <c r="V118" s="312"/>
      <c r="W118" s="312"/>
      <c r="X118" s="312"/>
      <c r="Y118" s="312"/>
      <c r="Z118" s="312"/>
      <c r="AA118" s="312"/>
    </row>
    <row r="119" ht="16.5" spans="1:27">
      <c r="A119" s="312"/>
      <c r="B119" s="312"/>
      <c r="C119" s="312"/>
      <c r="D119" s="312"/>
      <c r="E119" s="312"/>
      <c r="F119" s="312"/>
      <c r="G119" s="312"/>
      <c r="H119" s="312"/>
      <c r="I119" s="312"/>
      <c r="J119" s="312"/>
      <c r="K119" s="312"/>
      <c r="L119" s="312"/>
      <c r="M119" s="312"/>
      <c r="N119" s="312"/>
      <c r="O119" s="312"/>
      <c r="P119" s="312"/>
      <c r="Q119" s="312"/>
      <c r="R119" s="312"/>
      <c r="S119" s="312"/>
      <c r="T119" s="312"/>
      <c r="U119" s="312"/>
      <c r="V119" s="312"/>
      <c r="W119" s="312"/>
      <c r="X119" s="312"/>
      <c r="Y119" s="312"/>
      <c r="Z119" s="312"/>
      <c r="AA119" s="312"/>
    </row>
    <row r="120" ht="16.5" spans="1:27">
      <c r="A120" s="312"/>
      <c r="B120" s="312"/>
      <c r="C120" s="312"/>
      <c r="D120" s="312"/>
      <c r="E120" s="312"/>
      <c r="F120" s="312"/>
      <c r="G120" s="312"/>
      <c r="H120" s="312"/>
      <c r="I120" s="312"/>
      <c r="J120" s="312"/>
      <c r="K120" s="312"/>
      <c r="L120" s="312"/>
      <c r="M120" s="312"/>
      <c r="N120" s="312"/>
      <c r="O120" s="312"/>
      <c r="P120" s="312"/>
      <c r="Q120" s="312"/>
      <c r="R120" s="312"/>
      <c r="S120" s="312"/>
      <c r="T120" s="312"/>
      <c r="U120" s="312"/>
      <c r="V120" s="312"/>
      <c r="W120" s="312"/>
      <c r="X120" s="312"/>
      <c r="Y120" s="312"/>
      <c r="Z120" s="312"/>
      <c r="AA120" s="312"/>
    </row>
    <row r="121" ht="16.5" spans="1:27">
      <c r="A121" s="312"/>
      <c r="B121" s="312"/>
      <c r="C121" s="312"/>
      <c r="D121" s="312"/>
      <c r="E121" s="312"/>
      <c r="F121" s="312"/>
      <c r="G121" s="312"/>
      <c r="H121" s="312"/>
      <c r="I121" s="312"/>
      <c r="J121" s="312"/>
      <c r="K121" s="312"/>
      <c r="L121" s="312"/>
      <c r="M121" s="312"/>
      <c r="N121" s="312"/>
      <c r="O121" s="312"/>
      <c r="P121" s="312"/>
      <c r="Q121" s="312"/>
      <c r="R121" s="312"/>
      <c r="S121" s="312"/>
      <c r="T121" s="312"/>
      <c r="U121" s="312"/>
      <c r="V121" s="312"/>
      <c r="W121" s="312"/>
      <c r="X121" s="312"/>
      <c r="Y121" s="312"/>
      <c r="Z121" s="312"/>
      <c r="AA121" s="312"/>
    </row>
    <row r="122" ht="16.5" spans="1:27">
      <c r="A122" s="312"/>
      <c r="B122" s="312"/>
      <c r="C122" s="312"/>
      <c r="D122" s="312"/>
      <c r="E122" s="312"/>
      <c r="F122" s="312"/>
      <c r="G122" s="312"/>
      <c r="H122" s="312"/>
      <c r="I122" s="312"/>
      <c r="J122" s="312"/>
      <c r="K122" s="312"/>
      <c r="L122" s="312"/>
      <c r="M122" s="312"/>
      <c r="N122" s="312"/>
      <c r="O122" s="312"/>
      <c r="P122" s="312"/>
      <c r="Q122" s="312"/>
      <c r="R122" s="312"/>
      <c r="S122" s="312"/>
      <c r="T122" s="312"/>
      <c r="U122" s="312"/>
      <c r="V122" s="312"/>
      <c r="W122" s="312"/>
      <c r="X122" s="312"/>
      <c r="Y122" s="312"/>
      <c r="Z122" s="312"/>
      <c r="AA122" s="312"/>
    </row>
    <row r="123" ht="16.5" spans="1:27">
      <c r="A123" s="312"/>
      <c r="B123" s="312"/>
      <c r="C123" s="312"/>
      <c r="D123" s="312"/>
      <c r="E123" s="312"/>
      <c r="F123" s="312"/>
      <c r="G123" s="312"/>
      <c r="H123" s="312"/>
      <c r="I123" s="312"/>
      <c r="J123" s="312"/>
      <c r="K123" s="312"/>
      <c r="L123" s="312"/>
      <c r="M123" s="312"/>
      <c r="N123" s="312"/>
      <c r="O123" s="312"/>
      <c r="P123" s="312"/>
      <c r="Q123" s="312"/>
      <c r="R123" s="312"/>
      <c r="S123" s="312"/>
      <c r="T123" s="312"/>
      <c r="U123" s="312"/>
      <c r="V123" s="312"/>
      <c r="W123" s="312"/>
      <c r="X123" s="312"/>
      <c r="Y123" s="312"/>
      <c r="Z123" s="312"/>
      <c r="AA123" s="312"/>
    </row>
    <row r="124" ht="16.5" spans="1:27">
      <c r="A124" s="312"/>
      <c r="B124" s="312"/>
      <c r="C124" s="312"/>
      <c r="D124" s="312"/>
      <c r="E124" s="312"/>
      <c r="F124" s="312"/>
      <c r="G124" s="312"/>
      <c r="H124" s="312"/>
      <c r="I124" s="312"/>
      <c r="J124" s="312"/>
      <c r="K124" s="312"/>
      <c r="L124" s="312"/>
      <c r="M124" s="312"/>
      <c r="N124" s="312"/>
      <c r="O124" s="312"/>
      <c r="P124" s="312"/>
      <c r="Q124" s="312"/>
      <c r="R124" s="312"/>
      <c r="S124" s="312"/>
      <c r="T124" s="312"/>
      <c r="U124" s="312"/>
      <c r="V124" s="312"/>
      <c r="W124" s="312"/>
      <c r="X124" s="312"/>
      <c r="Y124" s="312"/>
      <c r="Z124" s="312"/>
      <c r="AA124" s="312"/>
    </row>
    <row r="125" ht="16.5" spans="1:27">
      <c r="A125" s="312"/>
      <c r="B125" s="312"/>
      <c r="C125" s="312"/>
      <c r="D125" s="312"/>
      <c r="E125" s="312"/>
      <c r="F125" s="312"/>
      <c r="G125" s="312"/>
      <c r="H125" s="312"/>
      <c r="I125" s="312"/>
      <c r="J125" s="312"/>
      <c r="K125" s="312"/>
      <c r="L125" s="312"/>
      <c r="M125" s="312"/>
      <c r="N125" s="312"/>
      <c r="O125" s="312"/>
      <c r="P125" s="312"/>
      <c r="Q125" s="312"/>
      <c r="R125" s="312"/>
      <c r="S125" s="312"/>
      <c r="T125" s="312"/>
      <c r="U125" s="312"/>
      <c r="V125" s="312"/>
      <c r="W125" s="312"/>
      <c r="X125" s="312"/>
      <c r="Y125" s="312"/>
      <c r="Z125" s="312"/>
      <c r="AA125" s="312"/>
    </row>
    <row r="126" ht="16.5" spans="1:27">
      <c r="A126" s="312"/>
      <c r="B126" s="312"/>
      <c r="C126" s="312"/>
      <c r="D126" s="312"/>
      <c r="E126" s="312"/>
      <c r="F126" s="312"/>
      <c r="G126" s="312"/>
      <c r="H126" s="312"/>
      <c r="I126" s="312"/>
      <c r="J126" s="312"/>
      <c r="K126" s="312"/>
      <c r="L126" s="312"/>
      <c r="M126" s="312"/>
      <c r="N126" s="312"/>
      <c r="O126" s="312"/>
      <c r="P126" s="312"/>
      <c r="Q126" s="312"/>
      <c r="R126" s="312"/>
      <c r="S126" s="312"/>
      <c r="T126" s="312"/>
      <c r="U126" s="312"/>
      <c r="V126" s="312"/>
      <c r="W126" s="312"/>
      <c r="X126" s="312"/>
      <c r="Y126" s="312"/>
      <c r="Z126" s="312"/>
      <c r="AA126" s="312"/>
    </row>
    <row r="127" ht="16.5" spans="1:27">
      <c r="A127" s="312"/>
      <c r="B127" s="312"/>
      <c r="C127" s="312"/>
      <c r="D127" s="312"/>
      <c r="E127" s="312"/>
      <c r="F127" s="312"/>
      <c r="G127" s="312"/>
      <c r="H127" s="312"/>
      <c r="I127" s="312"/>
      <c r="J127" s="312"/>
      <c r="K127" s="312"/>
      <c r="L127" s="312"/>
      <c r="M127" s="312"/>
      <c r="N127" s="312"/>
      <c r="O127" s="312"/>
      <c r="P127" s="312"/>
      <c r="Q127" s="312"/>
      <c r="R127" s="312"/>
      <c r="S127" s="312"/>
      <c r="T127" s="312"/>
      <c r="U127" s="312"/>
      <c r="V127" s="312"/>
      <c r="W127" s="312"/>
      <c r="X127" s="312"/>
      <c r="Y127" s="312"/>
      <c r="Z127" s="312"/>
      <c r="AA127" s="312"/>
    </row>
    <row r="128" ht="16.5" spans="1:27">
      <c r="A128" s="312"/>
      <c r="B128" s="312"/>
      <c r="C128" s="312"/>
      <c r="D128" s="312"/>
      <c r="E128" s="312"/>
      <c r="F128" s="312"/>
      <c r="G128" s="312"/>
      <c r="H128" s="312"/>
      <c r="I128" s="312"/>
      <c r="J128" s="312"/>
      <c r="K128" s="312"/>
      <c r="L128" s="312"/>
      <c r="M128" s="312"/>
      <c r="N128" s="312"/>
      <c r="O128" s="312"/>
      <c r="P128" s="312"/>
      <c r="Q128" s="312"/>
      <c r="R128" s="312"/>
      <c r="S128" s="312"/>
      <c r="T128" s="312"/>
      <c r="U128" s="312"/>
      <c r="V128" s="312"/>
      <c r="W128" s="312"/>
      <c r="X128" s="312"/>
      <c r="Y128" s="312"/>
      <c r="Z128" s="312"/>
      <c r="AA128" s="312"/>
    </row>
    <row r="129" ht="16.5" spans="1:27">
      <c r="A129" s="312"/>
      <c r="B129" s="312"/>
      <c r="C129" s="312"/>
      <c r="D129" s="312"/>
      <c r="E129" s="312"/>
      <c r="F129" s="312"/>
      <c r="G129" s="312"/>
      <c r="H129" s="312"/>
      <c r="I129" s="312"/>
      <c r="J129" s="312"/>
      <c r="K129" s="312"/>
      <c r="L129" s="312"/>
      <c r="M129" s="312"/>
      <c r="N129" s="312"/>
      <c r="O129" s="312"/>
      <c r="P129" s="312"/>
      <c r="Q129" s="312"/>
      <c r="R129" s="312"/>
      <c r="S129" s="312"/>
      <c r="T129" s="312"/>
      <c r="U129" s="312"/>
      <c r="V129" s="312"/>
      <c r="W129" s="312"/>
      <c r="X129" s="312"/>
      <c r="Y129" s="312"/>
      <c r="Z129" s="312"/>
      <c r="AA129" s="312"/>
    </row>
    <row r="130" ht="16.5" spans="1:27">
      <c r="A130" s="312"/>
      <c r="B130" s="312"/>
      <c r="C130" s="312"/>
      <c r="D130" s="312"/>
      <c r="E130" s="312"/>
      <c r="F130" s="312"/>
      <c r="G130" s="312"/>
      <c r="H130" s="312"/>
      <c r="I130" s="312"/>
      <c r="J130" s="312"/>
      <c r="K130" s="312"/>
      <c r="L130" s="312"/>
      <c r="M130" s="312"/>
      <c r="N130" s="312"/>
      <c r="O130" s="312"/>
      <c r="P130" s="312"/>
      <c r="Q130" s="312"/>
      <c r="R130" s="312"/>
      <c r="S130" s="312"/>
      <c r="T130" s="312"/>
      <c r="U130" s="312"/>
      <c r="V130" s="312"/>
      <c r="W130" s="312"/>
      <c r="X130" s="312"/>
      <c r="Y130" s="312"/>
      <c r="Z130" s="312"/>
      <c r="AA130" s="312"/>
    </row>
    <row r="131" ht="16.5" spans="1:27">
      <c r="A131" s="312"/>
      <c r="B131" s="312"/>
      <c r="C131" s="312"/>
      <c r="D131" s="312"/>
      <c r="E131" s="312"/>
      <c r="F131" s="312"/>
      <c r="G131" s="312"/>
      <c r="H131" s="312"/>
      <c r="I131" s="312"/>
      <c r="J131" s="312"/>
      <c r="K131" s="312"/>
      <c r="L131" s="312"/>
      <c r="M131" s="312"/>
      <c r="N131" s="312"/>
      <c r="O131" s="312"/>
      <c r="P131" s="312"/>
      <c r="Q131" s="312"/>
      <c r="R131" s="312"/>
      <c r="S131" s="312"/>
      <c r="T131" s="312"/>
      <c r="U131" s="312"/>
      <c r="V131" s="312"/>
      <c r="W131" s="312"/>
      <c r="X131" s="312"/>
      <c r="Y131" s="312"/>
      <c r="Z131" s="312"/>
      <c r="AA131" s="312"/>
    </row>
    <row r="132" ht="16.5" spans="1:27">
      <c r="A132" s="312"/>
      <c r="B132" s="312"/>
      <c r="C132" s="312"/>
      <c r="D132" s="312"/>
      <c r="E132" s="312"/>
      <c r="F132" s="312"/>
      <c r="G132" s="312"/>
      <c r="H132" s="312"/>
      <c r="I132" s="312"/>
      <c r="J132" s="312"/>
      <c r="K132" s="312"/>
      <c r="L132" s="312"/>
      <c r="M132" s="312"/>
      <c r="N132" s="312"/>
      <c r="O132" s="312"/>
      <c r="P132" s="312"/>
      <c r="Q132" s="312"/>
      <c r="R132" s="312"/>
      <c r="S132" s="312"/>
      <c r="T132" s="312"/>
      <c r="U132" s="312"/>
      <c r="V132" s="312"/>
      <c r="W132" s="312"/>
      <c r="X132" s="312"/>
      <c r="Y132" s="312"/>
      <c r="Z132" s="312"/>
      <c r="AA132" s="312"/>
    </row>
    <row r="133" ht="16.5" spans="1:27">
      <c r="A133" s="312"/>
      <c r="B133" s="312"/>
      <c r="C133" s="312"/>
      <c r="D133" s="312"/>
      <c r="E133" s="312"/>
      <c r="F133" s="312"/>
      <c r="G133" s="312"/>
      <c r="H133" s="312"/>
      <c r="I133" s="312"/>
      <c r="J133" s="312"/>
      <c r="K133" s="312"/>
      <c r="L133" s="312"/>
      <c r="M133" s="312"/>
      <c r="N133" s="312"/>
      <c r="O133" s="312"/>
      <c r="P133" s="312"/>
      <c r="Q133" s="312"/>
      <c r="R133" s="312"/>
      <c r="S133" s="312"/>
      <c r="T133" s="312"/>
      <c r="U133" s="312"/>
      <c r="V133" s="312"/>
      <c r="W133" s="312"/>
      <c r="X133" s="312"/>
      <c r="Y133" s="312"/>
      <c r="Z133" s="312"/>
      <c r="AA133" s="312"/>
    </row>
    <row r="134" ht="16.5" spans="1:27">
      <c r="A134" s="312"/>
      <c r="B134" s="312"/>
      <c r="C134" s="312"/>
      <c r="D134" s="312"/>
      <c r="E134" s="312"/>
      <c r="F134" s="312"/>
      <c r="G134" s="312"/>
      <c r="H134" s="312"/>
      <c r="I134" s="312"/>
      <c r="J134" s="312"/>
      <c r="K134" s="312"/>
      <c r="L134" s="312"/>
      <c r="M134" s="312"/>
      <c r="N134" s="312"/>
      <c r="O134" s="312"/>
      <c r="P134" s="312"/>
      <c r="Q134" s="312"/>
      <c r="R134" s="312"/>
      <c r="S134" s="312"/>
      <c r="T134" s="312"/>
      <c r="U134" s="312"/>
      <c r="V134" s="312"/>
      <c r="W134" s="312"/>
      <c r="X134" s="312"/>
      <c r="Y134" s="312"/>
      <c r="Z134" s="312"/>
      <c r="AA134" s="312"/>
    </row>
    <row r="135" ht="16.5" spans="1:27">
      <c r="A135" s="312"/>
      <c r="B135" s="312"/>
      <c r="C135" s="312"/>
      <c r="D135" s="312"/>
      <c r="E135" s="312"/>
      <c r="F135" s="312"/>
      <c r="G135" s="312"/>
      <c r="H135" s="312"/>
      <c r="I135" s="312"/>
      <c r="J135" s="312"/>
      <c r="K135" s="312"/>
      <c r="L135" s="312"/>
      <c r="M135" s="312"/>
      <c r="N135" s="312"/>
      <c r="O135" s="312"/>
      <c r="P135" s="312"/>
      <c r="Q135" s="312"/>
      <c r="R135" s="312"/>
      <c r="S135" s="312"/>
      <c r="T135" s="312"/>
      <c r="U135" s="312"/>
      <c r="V135" s="312"/>
      <c r="W135" s="312"/>
      <c r="X135" s="312"/>
      <c r="Y135" s="312"/>
      <c r="Z135" s="312"/>
      <c r="AA135" s="312"/>
    </row>
    <row r="136" ht="16.5" spans="1:27">
      <c r="A136" s="312"/>
      <c r="B136" s="312"/>
      <c r="C136" s="312"/>
      <c r="D136" s="312"/>
      <c r="E136" s="312"/>
      <c r="F136" s="312"/>
      <c r="G136" s="312"/>
      <c r="H136" s="312"/>
      <c r="I136" s="312"/>
      <c r="J136" s="312"/>
      <c r="K136" s="312"/>
      <c r="L136" s="312"/>
      <c r="M136" s="312"/>
      <c r="N136" s="312"/>
      <c r="O136" s="312"/>
      <c r="P136" s="312"/>
      <c r="Q136" s="312"/>
      <c r="R136" s="312"/>
      <c r="S136" s="312"/>
      <c r="T136" s="312"/>
      <c r="U136" s="312"/>
      <c r="V136" s="312"/>
      <c r="W136" s="312"/>
      <c r="X136" s="312"/>
      <c r="Y136" s="312"/>
      <c r="Z136" s="312"/>
      <c r="AA136" s="312"/>
    </row>
    <row r="137" ht="16.5" spans="1:27">
      <c r="A137" s="312"/>
      <c r="B137" s="312"/>
      <c r="C137" s="312"/>
      <c r="D137" s="312"/>
      <c r="E137" s="312"/>
      <c r="F137" s="312"/>
      <c r="G137" s="312"/>
      <c r="H137" s="312"/>
      <c r="I137" s="312"/>
      <c r="J137" s="312"/>
      <c r="K137" s="312"/>
      <c r="L137" s="312"/>
      <c r="M137" s="312"/>
      <c r="N137" s="312"/>
      <c r="O137" s="312"/>
      <c r="P137" s="312"/>
      <c r="Q137" s="312"/>
      <c r="R137" s="312"/>
      <c r="S137" s="312"/>
      <c r="T137" s="312"/>
      <c r="U137" s="312"/>
      <c r="V137" s="312"/>
      <c r="W137" s="312"/>
      <c r="X137" s="312"/>
      <c r="Y137" s="312"/>
      <c r="Z137" s="312"/>
      <c r="AA137" s="312"/>
    </row>
    <row r="138" ht="16.5" spans="1:27">
      <c r="A138" s="312"/>
      <c r="B138" s="312"/>
      <c r="C138" s="312"/>
      <c r="D138" s="312"/>
      <c r="E138" s="312"/>
      <c r="F138" s="312"/>
      <c r="G138" s="312"/>
      <c r="H138" s="312"/>
      <c r="I138" s="312"/>
      <c r="J138" s="312"/>
      <c r="K138" s="312"/>
      <c r="L138" s="312"/>
      <c r="M138" s="312"/>
      <c r="N138" s="312"/>
      <c r="O138" s="312"/>
      <c r="P138" s="312"/>
      <c r="Q138" s="312"/>
      <c r="R138" s="312"/>
      <c r="S138" s="312"/>
      <c r="T138" s="312"/>
      <c r="U138" s="312"/>
      <c r="V138" s="312"/>
      <c r="W138" s="312"/>
      <c r="X138" s="312"/>
      <c r="Y138" s="312"/>
      <c r="Z138" s="312"/>
      <c r="AA138" s="312"/>
    </row>
    <row r="139" ht="16.5" spans="1:27">
      <c r="A139" s="312"/>
      <c r="B139" s="312"/>
      <c r="C139" s="312"/>
      <c r="D139" s="312"/>
      <c r="E139" s="312"/>
      <c r="F139" s="312"/>
      <c r="G139" s="312"/>
      <c r="H139" s="312"/>
      <c r="I139" s="312"/>
      <c r="J139" s="312"/>
      <c r="K139" s="312"/>
      <c r="L139" s="312"/>
      <c r="M139" s="312"/>
      <c r="N139" s="312"/>
      <c r="O139" s="312"/>
      <c r="P139" s="312"/>
      <c r="Q139" s="312"/>
      <c r="R139" s="312"/>
      <c r="S139" s="312"/>
      <c r="T139" s="312"/>
      <c r="U139" s="312"/>
      <c r="V139" s="312"/>
      <c r="W139" s="312"/>
      <c r="X139" s="312"/>
      <c r="Y139" s="312"/>
      <c r="Z139" s="312"/>
      <c r="AA139" s="312"/>
    </row>
    <row r="140" ht="16.5" spans="1:27">
      <c r="A140" s="312"/>
      <c r="B140" s="312"/>
      <c r="C140" s="312"/>
      <c r="D140" s="312"/>
      <c r="E140" s="312"/>
      <c r="F140" s="312"/>
      <c r="G140" s="312"/>
      <c r="H140" s="312"/>
      <c r="I140" s="312"/>
      <c r="J140" s="312"/>
      <c r="K140" s="312"/>
      <c r="L140" s="312"/>
      <c r="M140" s="312"/>
      <c r="N140" s="312"/>
      <c r="O140" s="312"/>
      <c r="P140" s="312"/>
      <c r="Q140" s="312"/>
      <c r="R140" s="312"/>
      <c r="S140" s="312"/>
      <c r="T140" s="312"/>
      <c r="U140" s="312"/>
      <c r="V140" s="312"/>
      <c r="W140" s="312"/>
      <c r="X140" s="312"/>
      <c r="Y140" s="312"/>
      <c r="Z140" s="312"/>
      <c r="AA140" s="312"/>
    </row>
    <row r="141" ht="16.5" spans="1:27">
      <c r="A141" s="312"/>
      <c r="B141" s="312"/>
      <c r="C141" s="312"/>
      <c r="D141" s="312"/>
      <c r="E141" s="312"/>
      <c r="F141" s="312"/>
      <c r="G141" s="312"/>
      <c r="H141" s="312"/>
      <c r="I141" s="312"/>
      <c r="J141" s="312"/>
      <c r="K141" s="312"/>
      <c r="L141" s="312"/>
      <c r="M141" s="312"/>
      <c r="N141" s="312"/>
      <c r="O141" s="312"/>
      <c r="P141" s="312"/>
      <c r="Q141" s="312"/>
      <c r="R141" s="312"/>
      <c r="S141" s="312"/>
      <c r="T141" s="312"/>
      <c r="U141" s="312"/>
      <c r="V141" s="312"/>
      <c r="W141" s="312"/>
      <c r="X141" s="312"/>
      <c r="Y141" s="312"/>
      <c r="Z141" s="312"/>
      <c r="AA141" s="312"/>
    </row>
    <row r="142" ht="16.5" spans="1:27">
      <c r="A142" s="312"/>
      <c r="B142" s="312"/>
      <c r="C142" s="312"/>
      <c r="D142" s="312"/>
      <c r="E142" s="312"/>
      <c r="F142" s="312"/>
      <c r="G142" s="312"/>
      <c r="H142" s="312"/>
      <c r="I142" s="312"/>
      <c r="J142" s="312"/>
      <c r="K142" s="312"/>
      <c r="L142" s="312"/>
      <c r="M142" s="312"/>
      <c r="N142" s="312"/>
      <c r="O142" s="312"/>
      <c r="P142" s="312"/>
      <c r="Q142" s="312"/>
      <c r="R142" s="312"/>
      <c r="S142" s="312"/>
      <c r="T142" s="312"/>
      <c r="U142" s="312"/>
      <c r="V142" s="312"/>
      <c r="W142" s="312"/>
      <c r="X142" s="312"/>
      <c r="Y142" s="312"/>
      <c r="Z142" s="312"/>
      <c r="AA142" s="312"/>
    </row>
    <row r="143" ht="16.5" spans="1:27">
      <c r="A143" s="312"/>
      <c r="B143" s="312"/>
      <c r="C143" s="312"/>
      <c r="D143" s="312"/>
      <c r="E143" s="312"/>
      <c r="F143" s="312"/>
      <c r="G143" s="312"/>
      <c r="H143" s="312"/>
      <c r="I143" s="312"/>
      <c r="J143" s="312"/>
      <c r="K143" s="312"/>
      <c r="L143" s="312"/>
      <c r="M143" s="312"/>
      <c r="N143" s="312"/>
      <c r="O143" s="312"/>
      <c r="P143" s="312"/>
      <c r="Q143" s="312"/>
      <c r="R143" s="312"/>
      <c r="S143" s="312"/>
      <c r="T143" s="312"/>
      <c r="U143" s="312"/>
      <c r="V143" s="312"/>
      <c r="W143" s="312"/>
      <c r="X143" s="312"/>
      <c r="Y143" s="312"/>
      <c r="Z143" s="312"/>
      <c r="AA143" s="312"/>
    </row>
    <row r="144" ht="16.5" spans="1:27">
      <c r="A144" s="312"/>
      <c r="B144" s="312"/>
      <c r="C144" s="312"/>
      <c r="D144" s="312"/>
      <c r="E144" s="312"/>
      <c r="F144" s="312"/>
      <c r="G144" s="312"/>
      <c r="H144" s="312"/>
      <c r="I144" s="312"/>
      <c r="J144" s="312"/>
      <c r="K144" s="312"/>
      <c r="L144" s="312"/>
      <c r="M144" s="312"/>
      <c r="N144" s="312"/>
      <c r="O144" s="312"/>
      <c r="P144" s="312"/>
      <c r="Q144" s="312"/>
      <c r="R144" s="312"/>
      <c r="S144" s="312"/>
      <c r="T144" s="312"/>
      <c r="U144" s="312"/>
      <c r="V144" s="312"/>
      <c r="W144" s="312"/>
      <c r="X144" s="312"/>
      <c r="Y144" s="312"/>
      <c r="Z144" s="312"/>
      <c r="AA144" s="312"/>
    </row>
    <row r="145" ht="16.5" spans="1:27">
      <c r="A145" s="312"/>
      <c r="B145" s="312"/>
      <c r="C145" s="312"/>
      <c r="D145" s="312"/>
      <c r="E145" s="312"/>
      <c r="F145" s="312"/>
      <c r="G145" s="312"/>
      <c r="H145" s="312"/>
      <c r="I145" s="312"/>
      <c r="J145" s="312"/>
      <c r="K145" s="312"/>
      <c r="L145" s="312"/>
      <c r="M145" s="312"/>
      <c r="N145" s="312"/>
      <c r="O145" s="312"/>
      <c r="P145" s="312"/>
      <c r="Q145" s="312"/>
      <c r="R145" s="312"/>
      <c r="S145" s="312"/>
      <c r="T145" s="312"/>
      <c r="U145" s="312"/>
      <c r="V145" s="312"/>
      <c r="W145" s="312"/>
      <c r="X145" s="312"/>
      <c r="Y145" s="312"/>
      <c r="Z145" s="312"/>
      <c r="AA145" s="312"/>
    </row>
    <row r="146" ht="16.5" spans="1:27">
      <c r="A146" s="312"/>
      <c r="B146" s="312"/>
      <c r="C146" s="312"/>
      <c r="D146" s="312"/>
      <c r="E146" s="312"/>
      <c r="F146" s="312"/>
      <c r="G146" s="312"/>
      <c r="H146" s="312"/>
      <c r="I146" s="312"/>
      <c r="J146" s="312"/>
      <c r="K146" s="312"/>
      <c r="L146" s="312"/>
      <c r="M146" s="312"/>
      <c r="N146" s="312"/>
      <c r="O146" s="312"/>
      <c r="P146" s="312"/>
      <c r="Q146" s="312"/>
      <c r="R146" s="312"/>
      <c r="S146" s="312"/>
      <c r="T146" s="312"/>
      <c r="U146" s="312"/>
      <c r="V146" s="312"/>
      <c r="W146" s="312"/>
      <c r="X146" s="312"/>
      <c r="Y146" s="312"/>
      <c r="Z146" s="312"/>
      <c r="AA146" s="312"/>
    </row>
    <row r="147" ht="16.5" spans="1:27">
      <c r="A147" s="312"/>
      <c r="B147" s="312"/>
      <c r="C147" s="312"/>
      <c r="D147" s="312"/>
      <c r="E147" s="312"/>
      <c r="F147" s="312"/>
      <c r="G147" s="312"/>
      <c r="H147" s="312"/>
      <c r="I147" s="312"/>
      <c r="J147" s="312"/>
      <c r="K147" s="312"/>
      <c r="L147" s="312"/>
      <c r="M147" s="312"/>
      <c r="N147" s="312"/>
      <c r="O147" s="312"/>
      <c r="P147" s="312"/>
      <c r="Q147" s="312"/>
      <c r="R147" s="312"/>
      <c r="S147" s="312"/>
      <c r="T147" s="312"/>
      <c r="U147" s="312"/>
      <c r="V147" s="312"/>
      <c r="W147" s="312"/>
      <c r="X147" s="312"/>
      <c r="Y147" s="312"/>
      <c r="Z147" s="312"/>
      <c r="AA147" s="312"/>
    </row>
    <row r="148" ht="16.5" spans="1:27">
      <c r="A148" s="312"/>
      <c r="B148" s="312"/>
      <c r="C148" s="312"/>
      <c r="D148" s="312"/>
      <c r="E148" s="312"/>
      <c r="F148" s="312"/>
      <c r="G148" s="312"/>
      <c r="H148" s="312"/>
      <c r="I148" s="312"/>
      <c r="J148" s="312"/>
      <c r="K148" s="312"/>
      <c r="L148" s="312"/>
      <c r="M148" s="312"/>
      <c r="N148" s="312"/>
      <c r="O148" s="312"/>
      <c r="P148" s="312"/>
      <c r="Q148" s="312"/>
      <c r="R148" s="312"/>
      <c r="S148" s="312"/>
      <c r="T148" s="312"/>
      <c r="U148" s="312"/>
      <c r="V148" s="312"/>
      <c r="W148" s="312"/>
      <c r="X148" s="312"/>
      <c r="Y148" s="312"/>
      <c r="Z148" s="312"/>
      <c r="AA148" s="312"/>
    </row>
    <row r="149" ht="16.5" spans="1:27">
      <c r="A149" s="312"/>
      <c r="B149" s="312"/>
      <c r="C149" s="312"/>
      <c r="D149" s="312"/>
      <c r="E149" s="312"/>
      <c r="F149" s="312"/>
      <c r="G149" s="312"/>
      <c r="H149" s="312"/>
      <c r="I149" s="312"/>
      <c r="J149" s="312"/>
      <c r="K149" s="312"/>
      <c r="L149" s="312"/>
      <c r="M149" s="312"/>
      <c r="N149" s="312"/>
      <c r="O149" s="312"/>
      <c r="P149" s="312"/>
      <c r="Q149" s="312"/>
      <c r="R149" s="312"/>
      <c r="S149" s="312"/>
      <c r="T149" s="312"/>
      <c r="U149" s="312"/>
      <c r="V149" s="312"/>
      <c r="W149" s="312"/>
      <c r="X149" s="312"/>
      <c r="Y149" s="312"/>
      <c r="Z149" s="312"/>
      <c r="AA149" s="312"/>
    </row>
    <row r="150" ht="16.5" spans="1:27">
      <c r="A150" s="312"/>
      <c r="B150" s="312"/>
      <c r="C150" s="312"/>
      <c r="D150" s="312"/>
      <c r="E150" s="312"/>
      <c r="F150" s="312"/>
      <c r="G150" s="312"/>
      <c r="H150" s="312"/>
      <c r="I150" s="312"/>
      <c r="J150" s="312"/>
      <c r="K150" s="312"/>
      <c r="L150" s="312"/>
      <c r="M150" s="312"/>
      <c r="N150" s="312"/>
      <c r="O150" s="312"/>
      <c r="P150" s="312"/>
      <c r="Q150" s="312"/>
      <c r="R150" s="312"/>
      <c r="S150" s="312"/>
      <c r="T150" s="312"/>
      <c r="U150" s="312"/>
      <c r="V150" s="312"/>
      <c r="W150" s="312"/>
      <c r="X150" s="312"/>
      <c r="Y150" s="312"/>
      <c r="Z150" s="312"/>
      <c r="AA150" s="312"/>
    </row>
    <row r="151" ht="16.5" spans="1:27">
      <c r="A151" s="312"/>
      <c r="B151" s="312"/>
      <c r="C151" s="312"/>
      <c r="D151" s="312"/>
      <c r="E151" s="312"/>
      <c r="F151" s="312"/>
      <c r="G151" s="312"/>
      <c r="H151" s="312"/>
      <c r="I151" s="312"/>
      <c r="J151" s="312"/>
      <c r="K151" s="312"/>
      <c r="L151" s="312"/>
      <c r="M151" s="312"/>
      <c r="N151" s="312"/>
      <c r="O151" s="312"/>
      <c r="P151" s="312"/>
      <c r="Q151" s="312"/>
      <c r="R151" s="312"/>
      <c r="S151" s="312"/>
      <c r="T151" s="312"/>
      <c r="U151" s="312"/>
      <c r="V151" s="312"/>
      <c r="W151" s="312"/>
      <c r="X151" s="312"/>
      <c r="Y151" s="312"/>
      <c r="Z151" s="312"/>
      <c r="AA151" s="312"/>
    </row>
    <row r="152" ht="16.5" spans="1:27">
      <c r="A152" s="312"/>
      <c r="B152" s="312"/>
      <c r="C152" s="312"/>
      <c r="D152" s="312"/>
      <c r="E152" s="312"/>
      <c r="F152" s="312"/>
      <c r="G152" s="312"/>
      <c r="H152" s="312"/>
      <c r="I152" s="312"/>
      <c r="J152" s="312"/>
      <c r="K152" s="312"/>
      <c r="L152" s="312"/>
      <c r="M152" s="312"/>
      <c r="N152" s="312"/>
      <c r="O152" s="312"/>
      <c r="P152" s="312"/>
      <c r="Q152" s="312"/>
      <c r="R152" s="312"/>
      <c r="S152" s="312"/>
      <c r="T152" s="312"/>
      <c r="U152" s="312"/>
      <c r="V152" s="312"/>
      <c r="W152" s="312"/>
      <c r="X152" s="312"/>
      <c r="Y152" s="312"/>
      <c r="Z152" s="312"/>
      <c r="AA152" s="312"/>
    </row>
    <row r="153" ht="16.5" spans="1:27">
      <c r="A153" s="312"/>
      <c r="B153" s="312"/>
      <c r="C153" s="312"/>
      <c r="D153" s="312"/>
      <c r="E153" s="312"/>
      <c r="F153" s="312"/>
      <c r="G153" s="312"/>
      <c r="H153" s="312"/>
      <c r="I153" s="312"/>
      <c r="J153" s="312"/>
      <c r="K153" s="312"/>
      <c r="L153" s="312"/>
      <c r="M153" s="312"/>
      <c r="N153" s="312"/>
      <c r="O153" s="312"/>
      <c r="P153" s="312"/>
      <c r="Q153" s="312"/>
      <c r="R153" s="312"/>
      <c r="S153" s="312"/>
      <c r="T153" s="312"/>
      <c r="U153" s="312"/>
      <c r="V153" s="312"/>
      <c r="W153" s="312"/>
      <c r="X153" s="312"/>
      <c r="Y153" s="312"/>
      <c r="Z153" s="312"/>
      <c r="AA153" s="312"/>
    </row>
    <row r="154" ht="16.5" spans="1:27">
      <c r="A154" s="312"/>
      <c r="B154" s="312"/>
      <c r="C154" s="312"/>
      <c r="D154" s="312"/>
      <c r="E154" s="312"/>
      <c r="F154" s="312"/>
      <c r="G154" s="312"/>
      <c r="H154" s="312"/>
      <c r="I154" s="312"/>
      <c r="J154" s="312"/>
      <c r="K154" s="312"/>
      <c r="L154" s="312"/>
      <c r="M154" s="312"/>
      <c r="N154" s="312"/>
      <c r="O154" s="312"/>
      <c r="P154" s="312"/>
      <c r="Q154" s="312"/>
      <c r="R154" s="312"/>
      <c r="S154" s="312"/>
      <c r="T154" s="312"/>
      <c r="U154" s="312"/>
      <c r="V154" s="312"/>
      <c r="W154" s="312"/>
      <c r="X154" s="312"/>
      <c r="Y154" s="312"/>
      <c r="Z154" s="312"/>
      <c r="AA154" s="312"/>
    </row>
    <row r="155" ht="16.5" spans="1:27">
      <c r="A155" s="312"/>
      <c r="B155" s="312"/>
      <c r="C155" s="312"/>
      <c r="D155" s="312"/>
      <c r="E155" s="312"/>
      <c r="F155" s="312"/>
      <c r="G155" s="312"/>
      <c r="H155" s="312"/>
      <c r="I155" s="312"/>
      <c r="J155" s="312"/>
      <c r="K155" s="312"/>
      <c r="L155" s="312"/>
      <c r="M155" s="312"/>
      <c r="N155" s="312"/>
      <c r="O155" s="312"/>
      <c r="P155" s="312"/>
      <c r="Q155" s="312"/>
      <c r="R155" s="312"/>
      <c r="S155" s="312"/>
      <c r="T155" s="312"/>
      <c r="U155" s="312"/>
      <c r="V155" s="312"/>
      <c r="W155" s="312"/>
      <c r="X155" s="312"/>
      <c r="Y155" s="312"/>
      <c r="Z155" s="312"/>
      <c r="AA155" s="312"/>
    </row>
    <row r="156" ht="16.5" spans="1:27">
      <c r="A156" s="312"/>
      <c r="B156" s="312"/>
      <c r="C156" s="312"/>
      <c r="D156" s="312"/>
      <c r="E156" s="312"/>
      <c r="F156" s="312"/>
      <c r="G156" s="312"/>
      <c r="H156" s="312"/>
      <c r="I156" s="312"/>
      <c r="J156" s="312"/>
      <c r="K156" s="312"/>
      <c r="L156" s="312"/>
      <c r="M156" s="312"/>
      <c r="N156" s="312"/>
      <c r="O156" s="312"/>
      <c r="P156" s="312"/>
      <c r="Q156" s="312"/>
      <c r="R156" s="312"/>
      <c r="S156" s="312"/>
      <c r="T156" s="312"/>
      <c r="U156" s="312"/>
      <c r="V156" s="312"/>
      <c r="W156" s="312"/>
      <c r="X156" s="312"/>
      <c r="Y156" s="312"/>
      <c r="Z156" s="312"/>
      <c r="AA156" s="312"/>
    </row>
    <row r="157" ht="16.5" spans="1:27">
      <c r="A157" s="312"/>
      <c r="B157" s="312"/>
      <c r="C157" s="312"/>
      <c r="D157" s="312"/>
      <c r="E157" s="312"/>
      <c r="F157" s="312"/>
      <c r="G157" s="312"/>
      <c r="H157" s="312"/>
      <c r="I157" s="312"/>
      <c r="J157" s="312"/>
      <c r="K157" s="312"/>
      <c r="L157" s="312"/>
      <c r="M157" s="312"/>
      <c r="N157" s="312"/>
      <c r="O157" s="312"/>
      <c r="P157" s="312"/>
      <c r="Q157" s="312"/>
      <c r="R157" s="312"/>
      <c r="S157" s="312"/>
      <c r="T157" s="312"/>
      <c r="U157" s="312"/>
      <c r="V157" s="312"/>
      <c r="W157" s="312"/>
      <c r="X157" s="312"/>
      <c r="Y157" s="312"/>
      <c r="Z157" s="312"/>
      <c r="AA157" s="312"/>
    </row>
    <row r="158" ht="16.5" spans="1:27">
      <c r="A158" s="312"/>
      <c r="B158" s="312"/>
      <c r="C158" s="312"/>
      <c r="D158" s="312"/>
      <c r="E158" s="312"/>
      <c r="F158" s="312"/>
      <c r="G158" s="312"/>
      <c r="H158" s="312"/>
      <c r="I158" s="312"/>
      <c r="J158" s="312"/>
      <c r="K158" s="312"/>
      <c r="L158" s="312"/>
      <c r="M158" s="312"/>
      <c r="N158" s="312"/>
      <c r="O158" s="312"/>
      <c r="P158" s="312"/>
      <c r="Q158" s="312"/>
      <c r="R158" s="312"/>
      <c r="S158" s="312"/>
      <c r="T158" s="312"/>
      <c r="U158" s="312"/>
      <c r="V158" s="312"/>
      <c r="W158" s="312"/>
      <c r="X158" s="312"/>
      <c r="Y158" s="312"/>
      <c r="Z158" s="312"/>
      <c r="AA158" s="312"/>
    </row>
    <row r="159" ht="16.5" spans="1:27">
      <c r="A159" s="312"/>
      <c r="B159" s="312"/>
      <c r="C159" s="312"/>
      <c r="D159" s="312"/>
      <c r="E159" s="312"/>
      <c r="F159" s="312"/>
      <c r="G159" s="312"/>
      <c r="H159" s="312"/>
      <c r="I159" s="312"/>
      <c r="J159" s="312"/>
      <c r="K159" s="312"/>
      <c r="L159" s="312"/>
      <c r="M159" s="312"/>
      <c r="N159" s="312"/>
      <c r="O159" s="312"/>
      <c r="P159" s="312"/>
      <c r="Q159" s="312"/>
      <c r="R159" s="312"/>
      <c r="S159" s="312"/>
      <c r="T159" s="312"/>
      <c r="U159" s="312"/>
      <c r="V159" s="312"/>
      <c r="W159" s="312"/>
      <c r="X159" s="312"/>
      <c r="Y159" s="312"/>
      <c r="Z159" s="312"/>
      <c r="AA159" s="312"/>
    </row>
    <row r="160" ht="16.5" spans="1:27">
      <c r="A160" s="312"/>
      <c r="B160" s="312"/>
      <c r="C160" s="312"/>
      <c r="D160" s="312"/>
      <c r="E160" s="312"/>
      <c r="F160" s="312"/>
      <c r="G160" s="312"/>
      <c r="H160" s="312"/>
      <c r="I160" s="312"/>
      <c r="J160" s="312"/>
      <c r="K160" s="312"/>
      <c r="L160" s="312"/>
      <c r="M160" s="312"/>
      <c r="N160" s="312"/>
      <c r="O160" s="312"/>
      <c r="P160" s="312"/>
      <c r="Q160" s="312"/>
      <c r="R160" s="312"/>
      <c r="S160" s="312"/>
      <c r="T160" s="312"/>
      <c r="U160" s="312"/>
      <c r="V160" s="312"/>
      <c r="W160" s="312"/>
      <c r="X160" s="312"/>
      <c r="Y160" s="312"/>
      <c r="Z160" s="312"/>
      <c r="AA160" s="312"/>
    </row>
    <row r="161" ht="16.5" spans="1:27">
      <c r="A161" s="312"/>
      <c r="B161" s="312"/>
      <c r="C161" s="312"/>
      <c r="D161" s="312"/>
      <c r="E161" s="312"/>
      <c r="F161" s="312"/>
      <c r="G161" s="312"/>
      <c r="H161" s="312"/>
      <c r="I161" s="312"/>
      <c r="J161" s="312"/>
      <c r="K161" s="312"/>
      <c r="L161" s="312"/>
      <c r="M161" s="312"/>
      <c r="N161" s="312"/>
      <c r="O161" s="312"/>
      <c r="P161" s="312"/>
      <c r="Q161" s="312"/>
      <c r="R161" s="312"/>
      <c r="S161" s="312"/>
      <c r="T161" s="312"/>
      <c r="U161" s="312"/>
      <c r="V161" s="312"/>
      <c r="W161" s="312"/>
      <c r="X161" s="312"/>
      <c r="Y161" s="312"/>
      <c r="Z161" s="312"/>
      <c r="AA161" s="312"/>
    </row>
    <row r="162" ht="16.5" spans="1:27">
      <c r="A162" s="312"/>
      <c r="B162" s="312"/>
      <c r="C162" s="312"/>
      <c r="D162" s="312"/>
      <c r="E162" s="312"/>
      <c r="F162" s="312"/>
      <c r="G162" s="312"/>
      <c r="H162" s="312"/>
      <c r="I162" s="312"/>
      <c r="J162" s="312"/>
      <c r="K162" s="312"/>
      <c r="L162" s="312"/>
      <c r="M162" s="312"/>
      <c r="N162" s="312"/>
      <c r="O162" s="312"/>
      <c r="P162" s="312"/>
      <c r="Q162" s="312"/>
      <c r="R162" s="312"/>
      <c r="S162" s="312"/>
      <c r="T162" s="312"/>
      <c r="U162" s="312"/>
      <c r="V162" s="312"/>
      <c r="W162" s="312"/>
      <c r="X162" s="312"/>
      <c r="Y162" s="312"/>
      <c r="Z162" s="312"/>
      <c r="AA162" s="312"/>
    </row>
    <row r="163" ht="16.5" spans="1:27">
      <c r="A163" s="312"/>
      <c r="B163" s="312"/>
      <c r="C163" s="312"/>
      <c r="D163" s="312"/>
      <c r="E163" s="312"/>
      <c r="F163" s="312"/>
      <c r="G163" s="312"/>
      <c r="H163" s="312"/>
      <c r="I163" s="312"/>
      <c r="J163" s="312"/>
      <c r="K163" s="312"/>
      <c r="L163" s="312"/>
      <c r="M163" s="312"/>
      <c r="N163" s="312"/>
      <c r="O163" s="312"/>
      <c r="P163" s="312"/>
      <c r="Q163" s="312"/>
      <c r="R163" s="312"/>
      <c r="S163" s="312"/>
      <c r="T163" s="312"/>
      <c r="U163" s="312"/>
      <c r="V163" s="312"/>
      <c r="W163" s="312"/>
      <c r="X163" s="312"/>
      <c r="Y163" s="312"/>
      <c r="Z163" s="312"/>
      <c r="AA163" s="312"/>
    </row>
    <row r="164" ht="16.5" spans="1:27">
      <c r="A164" s="312"/>
      <c r="B164" s="312"/>
      <c r="C164" s="312"/>
      <c r="D164" s="312"/>
      <c r="E164" s="312"/>
      <c r="F164" s="312"/>
      <c r="G164" s="312"/>
      <c r="H164" s="312"/>
      <c r="I164" s="312"/>
      <c r="J164" s="312"/>
      <c r="K164" s="312"/>
      <c r="L164" s="312"/>
      <c r="M164" s="312"/>
      <c r="N164" s="312"/>
      <c r="O164" s="312"/>
      <c r="P164" s="312"/>
      <c r="Q164" s="312"/>
      <c r="R164" s="312"/>
      <c r="S164" s="312"/>
      <c r="T164" s="312"/>
      <c r="U164" s="312"/>
      <c r="V164" s="312"/>
      <c r="W164" s="312"/>
      <c r="X164" s="312"/>
      <c r="Y164" s="312"/>
      <c r="Z164" s="312"/>
      <c r="AA164" s="312"/>
    </row>
    <row r="165" ht="16.5" spans="1:27">
      <c r="A165" s="312"/>
      <c r="B165" s="312"/>
      <c r="C165" s="312"/>
      <c r="D165" s="312"/>
      <c r="E165" s="312"/>
      <c r="F165" s="312"/>
      <c r="G165" s="312"/>
      <c r="H165" s="312"/>
      <c r="I165" s="312"/>
      <c r="J165" s="312"/>
      <c r="K165" s="312"/>
      <c r="L165" s="312"/>
      <c r="M165" s="312"/>
      <c r="N165" s="312"/>
      <c r="O165" s="312"/>
      <c r="P165" s="312"/>
      <c r="Q165" s="312"/>
      <c r="R165" s="312"/>
      <c r="S165" s="312"/>
      <c r="T165" s="312"/>
      <c r="U165" s="312"/>
      <c r="V165" s="312"/>
      <c r="W165" s="312"/>
      <c r="X165" s="312"/>
      <c r="Y165" s="312"/>
      <c r="Z165" s="312"/>
      <c r="AA165" s="312"/>
    </row>
    <row r="166" ht="16.5" spans="1:27">
      <c r="A166" s="312"/>
      <c r="B166" s="312"/>
      <c r="C166" s="312"/>
      <c r="D166" s="312"/>
      <c r="E166" s="312"/>
      <c r="F166" s="312"/>
      <c r="G166" s="312"/>
      <c r="H166" s="312"/>
      <c r="I166" s="312"/>
      <c r="J166" s="312"/>
      <c r="K166" s="312"/>
      <c r="L166" s="312"/>
      <c r="M166" s="312"/>
      <c r="N166" s="312"/>
      <c r="O166" s="312"/>
      <c r="P166" s="312"/>
      <c r="Q166" s="312"/>
      <c r="R166" s="312"/>
      <c r="S166" s="312"/>
      <c r="T166" s="312"/>
      <c r="U166" s="312"/>
      <c r="V166" s="312"/>
      <c r="W166" s="312"/>
      <c r="X166" s="312"/>
      <c r="Y166" s="312"/>
      <c r="Z166" s="312"/>
      <c r="AA166" s="312"/>
    </row>
    <row r="167" ht="16.5" spans="1:27">
      <c r="A167" s="312"/>
      <c r="B167" s="312"/>
      <c r="C167" s="312"/>
      <c r="D167" s="312"/>
      <c r="E167" s="312"/>
      <c r="F167" s="312"/>
      <c r="G167" s="312"/>
      <c r="H167" s="312"/>
      <c r="I167" s="312"/>
      <c r="J167" s="312"/>
      <c r="K167" s="312"/>
      <c r="L167" s="312"/>
      <c r="M167" s="312"/>
      <c r="N167" s="312"/>
      <c r="O167" s="312"/>
      <c r="P167" s="312"/>
      <c r="Q167" s="312"/>
      <c r="R167" s="312"/>
      <c r="S167" s="312"/>
      <c r="T167" s="312"/>
      <c r="U167" s="312"/>
      <c r="V167" s="312"/>
      <c r="W167" s="312"/>
      <c r="X167" s="312"/>
      <c r="Y167" s="312"/>
      <c r="Z167" s="312"/>
      <c r="AA167" s="312"/>
    </row>
    <row r="168" ht="16.5" spans="1:27">
      <c r="A168" s="312"/>
      <c r="B168" s="312"/>
      <c r="C168" s="312"/>
      <c r="D168" s="312"/>
      <c r="E168" s="312"/>
      <c r="F168" s="312"/>
      <c r="G168" s="312"/>
      <c r="H168" s="312"/>
      <c r="I168" s="312"/>
      <c r="J168" s="312"/>
      <c r="K168" s="312"/>
      <c r="L168" s="312"/>
      <c r="M168" s="312"/>
      <c r="N168" s="312"/>
      <c r="O168" s="312"/>
      <c r="P168" s="312"/>
      <c r="Q168" s="312"/>
      <c r="R168" s="312"/>
      <c r="S168" s="312"/>
      <c r="T168" s="312"/>
      <c r="U168" s="312"/>
      <c r="V168" s="312"/>
      <c r="W168" s="312"/>
      <c r="X168" s="312"/>
      <c r="Y168" s="312"/>
      <c r="Z168" s="312"/>
      <c r="AA168" s="312"/>
    </row>
    <row r="169" ht="16.5" spans="1:27">
      <c r="A169" s="312"/>
      <c r="B169" s="312"/>
      <c r="C169" s="312"/>
      <c r="D169" s="312"/>
      <c r="E169" s="312"/>
      <c r="F169" s="312"/>
      <c r="G169" s="312"/>
      <c r="H169" s="312"/>
      <c r="I169" s="312"/>
      <c r="J169" s="312"/>
      <c r="K169" s="312"/>
      <c r="L169" s="312"/>
      <c r="M169" s="312"/>
      <c r="N169" s="312"/>
      <c r="O169" s="312"/>
      <c r="P169" s="312"/>
      <c r="Q169" s="312"/>
      <c r="R169" s="312"/>
      <c r="S169" s="312"/>
      <c r="T169" s="312"/>
      <c r="U169" s="312"/>
      <c r="V169" s="312"/>
      <c r="W169" s="312"/>
      <c r="X169" s="312"/>
      <c r="Y169" s="312"/>
      <c r="Z169" s="312"/>
      <c r="AA169" s="312"/>
    </row>
    <row r="170" ht="16.5" spans="1:27">
      <c r="A170" s="312"/>
      <c r="B170" s="312"/>
      <c r="C170" s="312"/>
      <c r="D170" s="312"/>
      <c r="E170" s="312"/>
      <c r="F170" s="312"/>
      <c r="G170" s="312"/>
      <c r="H170" s="312"/>
      <c r="I170" s="312"/>
      <c r="J170" s="312"/>
      <c r="K170" s="312"/>
      <c r="L170" s="312"/>
      <c r="M170" s="312"/>
      <c r="N170" s="312"/>
      <c r="O170" s="312"/>
      <c r="P170" s="312"/>
      <c r="Q170" s="312"/>
      <c r="R170" s="312"/>
      <c r="S170" s="312"/>
      <c r="T170" s="312"/>
      <c r="U170" s="312"/>
      <c r="V170" s="312"/>
      <c r="W170" s="312"/>
      <c r="X170" s="312"/>
      <c r="Y170" s="312"/>
      <c r="Z170" s="312"/>
      <c r="AA170" s="312"/>
    </row>
    <row r="171" ht="16.5" spans="1:27">
      <c r="A171" s="312"/>
      <c r="B171" s="312"/>
      <c r="C171" s="312"/>
      <c r="D171" s="312"/>
      <c r="E171" s="312"/>
      <c r="F171" s="312"/>
      <c r="G171" s="312"/>
      <c r="H171" s="312"/>
      <c r="I171" s="312"/>
      <c r="J171" s="312"/>
      <c r="K171" s="312"/>
      <c r="L171" s="312"/>
      <c r="M171" s="312"/>
      <c r="N171" s="312"/>
      <c r="O171" s="312"/>
      <c r="P171" s="312"/>
      <c r="Q171" s="312"/>
      <c r="R171" s="312"/>
      <c r="S171" s="312"/>
      <c r="T171" s="312"/>
      <c r="U171" s="312"/>
      <c r="V171" s="312"/>
      <c r="W171" s="312"/>
      <c r="X171" s="312"/>
      <c r="Y171" s="312"/>
      <c r="Z171" s="312"/>
      <c r="AA171" s="312"/>
    </row>
    <row r="172" ht="16.5" spans="1:27">
      <c r="A172" s="312"/>
      <c r="B172" s="312"/>
      <c r="C172" s="312"/>
      <c r="D172" s="312"/>
      <c r="E172" s="31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row>
    <row r="173" ht="16.5" spans="1:27">
      <c r="A173" s="312"/>
      <c r="B173" s="312"/>
      <c r="C173" s="312"/>
      <c r="D173" s="312"/>
      <c r="E173" s="312"/>
      <c r="F173" s="312"/>
      <c r="G173" s="312"/>
      <c r="H173" s="312"/>
      <c r="I173" s="312"/>
      <c r="J173" s="312"/>
      <c r="K173" s="312"/>
      <c r="L173" s="312"/>
      <c r="M173" s="312"/>
      <c r="N173" s="312"/>
      <c r="O173" s="312"/>
      <c r="P173" s="312"/>
      <c r="Q173" s="312"/>
      <c r="R173" s="312"/>
      <c r="S173" s="312"/>
      <c r="T173" s="312"/>
      <c r="U173" s="312"/>
      <c r="V173" s="312"/>
      <c r="W173" s="312"/>
      <c r="X173" s="312"/>
      <c r="Y173" s="312"/>
      <c r="Z173" s="312"/>
      <c r="AA173" s="312"/>
    </row>
    <row r="174" ht="16.5" spans="1:27">
      <c r="A174" s="312"/>
      <c r="B174" s="312"/>
      <c r="C174" s="312"/>
      <c r="D174" s="312"/>
      <c r="E174" s="31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row>
    <row r="175" ht="16.5" spans="1:27">
      <c r="A175" s="312"/>
      <c r="B175" s="312"/>
      <c r="C175" s="312"/>
      <c r="D175" s="312"/>
      <c r="E175" s="312"/>
      <c r="F175" s="312"/>
      <c r="G175" s="312"/>
      <c r="H175" s="312"/>
      <c r="I175" s="312"/>
      <c r="J175" s="312"/>
      <c r="K175" s="312"/>
      <c r="L175" s="312"/>
      <c r="M175" s="312"/>
      <c r="N175" s="312"/>
      <c r="O175" s="312"/>
      <c r="P175" s="312"/>
      <c r="Q175" s="312"/>
      <c r="R175" s="312"/>
      <c r="S175" s="312"/>
      <c r="T175" s="312"/>
      <c r="U175" s="312"/>
      <c r="V175" s="312"/>
      <c r="W175" s="312"/>
      <c r="X175" s="312"/>
      <c r="Y175" s="312"/>
      <c r="Z175" s="312"/>
      <c r="AA175" s="312"/>
    </row>
    <row r="176" ht="16.5" spans="1:27">
      <c r="A176" s="312"/>
      <c r="B176" s="312"/>
      <c r="C176" s="312"/>
      <c r="D176" s="312"/>
      <c r="E176" s="312"/>
      <c r="F176" s="312"/>
      <c r="G176" s="312"/>
      <c r="H176" s="312"/>
      <c r="I176" s="312"/>
      <c r="J176" s="312"/>
      <c r="K176" s="312"/>
      <c r="L176" s="312"/>
      <c r="M176" s="312"/>
      <c r="N176" s="312"/>
      <c r="O176" s="312"/>
      <c r="P176" s="312"/>
      <c r="Q176" s="312"/>
      <c r="R176" s="312"/>
      <c r="S176" s="312"/>
      <c r="T176" s="312"/>
      <c r="U176" s="312"/>
      <c r="V176" s="312"/>
      <c r="W176" s="312"/>
      <c r="X176" s="312"/>
      <c r="Y176" s="312"/>
      <c r="Z176" s="312"/>
      <c r="AA176" s="312"/>
    </row>
    <row r="177" ht="16.5" spans="1:27">
      <c r="A177" s="312"/>
      <c r="B177" s="312"/>
      <c r="C177" s="312"/>
      <c r="D177" s="312"/>
      <c r="E177" s="312"/>
      <c r="F177" s="312"/>
      <c r="G177" s="312"/>
      <c r="H177" s="312"/>
      <c r="I177" s="312"/>
      <c r="J177" s="312"/>
      <c r="K177" s="312"/>
      <c r="L177" s="312"/>
      <c r="M177" s="312"/>
      <c r="N177" s="312"/>
      <c r="O177" s="312"/>
      <c r="P177" s="312"/>
      <c r="Q177" s="312"/>
      <c r="R177" s="312"/>
      <c r="S177" s="312"/>
      <c r="T177" s="312"/>
      <c r="U177" s="312"/>
      <c r="V177" s="312"/>
      <c r="W177" s="312"/>
      <c r="X177" s="312"/>
      <c r="Y177" s="312"/>
      <c r="Z177" s="312"/>
      <c r="AA177" s="312"/>
    </row>
    <row r="178" ht="16.5" spans="1:27">
      <c r="A178" s="312"/>
      <c r="B178" s="312"/>
      <c r="C178" s="312"/>
      <c r="D178" s="312"/>
      <c r="E178" s="312"/>
      <c r="F178" s="312"/>
      <c r="G178" s="312"/>
      <c r="H178" s="312"/>
      <c r="I178" s="312"/>
      <c r="J178" s="312"/>
      <c r="K178" s="312"/>
      <c r="L178" s="312"/>
      <c r="M178" s="312"/>
      <c r="N178" s="312"/>
      <c r="O178" s="312"/>
      <c r="P178" s="312"/>
      <c r="Q178" s="312"/>
      <c r="R178" s="312"/>
      <c r="S178" s="312"/>
      <c r="T178" s="312"/>
      <c r="U178" s="312"/>
      <c r="V178" s="312"/>
      <c r="W178" s="312"/>
      <c r="X178" s="312"/>
      <c r="Y178" s="312"/>
      <c r="Z178" s="312"/>
      <c r="AA178" s="312"/>
    </row>
    <row r="179" ht="16.5" spans="1:27">
      <c r="A179" s="312"/>
      <c r="B179" s="312"/>
      <c r="C179" s="312"/>
      <c r="D179" s="312"/>
      <c r="E179" s="312"/>
      <c r="F179" s="312"/>
      <c r="G179" s="312"/>
      <c r="H179" s="312"/>
      <c r="I179" s="312"/>
      <c r="J179" s="312"/>
      <c r="K179" s="312"/>
      <c r="L179" s="312"/>
      <c r="M179" s="312"/>
      <c r="N179" s="312"/>
      <c r="O179" s="312"/>
      <c r="P179" s="312"/>
      <c r="Q179" s="312"/>
      <c r="R179" s="312"/>
      <c r="S179" s="312"/>
      <c r="T179" s="312"/>
      <c r="U179" s="312"/>
      <c r="V179" s="312"/>
      <c r="W179" s="312"/>
      <c r="X179" s="312"/>
      <c r="Y179" s="312"/>
      <c r="Z179" s="312"/>
      <c r="AA179" s="312"/>
    </row>
    <row r="180" ht="16.5" spans="1:27">
      <c r="A180" s="312"/>
      <c r="B180" s="312"/>
      <c r="C180" s="312"/>
      <c r="D180" s="312"/>
      <c r="E180" s="312"/>
      <c r="F180" s="312"/>
      <c r="G180" s="312"/>
      <c r="H180" s="312"/>
      <c r="I180" s="312"/>
      <c r="J180" s="312"/>
      <c r="K180" s="312"/>
      <c r="L180" s="312"/>
      <c r="M180" s="312"/>
      <c r="N180" s="312"/>
      <c r="O180" s="312"/>
      <c r="P180" s="312"/>
      <c r="Q180" s="312"/>
      <c r="R180" s="312"/>
      <c r="S180" s="312"/>
      <c r="T180" s="312"/>
      <c r="U180" s="312"/>
      <c r="V180" s="312"/>
      <c r="W180" s="312"/>
      <c r="X180" s="312"/>
      <c r="Y180" s="312"/>
      <c r="Z180" s="312"/>
      <c r="AA180" s="312"/>
    </row>
    <row r="181" ht="16.5" spans="1:27">
      <c r="A181" s="312"/>
      <c r="B181" s="312"/>
      <c r="C181" s="312"/>
      <c r="D181" s="312"/>
      <c r="E181" s="312"/>
      <c r="F181" s="312"/>
      <c r="G181" s="312"/>
      <c r="H181" s="312"/>
      <c r="I181" s="312"/>
      <c r="J181" s="312"/>
      <c r="K181" s="312"/>
      <c r="L181" s="312"/>
      <c r="M181" s="312"/>
      <c r="N181" s="312"/>
      <c r="O181" s="312"/>
      <c r="P181" s="312"/>
      <c r="Q181" s="312"/>
      <c r="R181" s="312"/>
      <c r="S181" s="312"/>
      <c r="T181" s="312"/>
      <c r="U181" s="312"/>
      <c r="V181" s="312"/>
      <c r="W181" s="312"/>
      <c r="X181" s="312"/>
      <c r="Y181" s="312"/>
      <c r="Z181" s="312"/>
      <c r="AA181" s="312"/>
    </row>
    <row r="182" ht="16.5" spans="1:27">
      <c r="A182" s="312"/>
      <c r="B182" s="312"/>
      <c r="C182" s="312"/>
      <c r="D182" s="312"/>
      <c r="E182" s="312"/>
      <c r="F182" s="312"/>
      <c r="G182" s="312"/>
      <c r="H182" s="312"/>
      <c r="I182" s="312"/>
      <c r="J182" s="312"/>
      <c r="K182" s="312"/>
      <c r="L182" s="312"/>
      <c r="M182" s="312"/>
      <c r="N182" s="312"/>
      <c r="O182" s="312"/>
      <c r="P182" s="312"/>
      <c r="Q182" s="312"/>
      <c r="R182" s="312"/>
      <c r="S182" s="312"/>
      <c r="T182" s="312"/>
      <c r="U182" s="312"/>
      <c r="V182" s="312"/>
      <c r="W182" s="312"/>
      <c r="X182" s="312"/>
      <c r="Y182" s="312"/>
      <c r="Z182" s="312"/>
      <c r="AA182" s="312"/>
    </row>
    <row r="183" ht="16.5" spans="1:27">
      <c r="A183" s="312"/>
      <c r="B183" s="312"/>
      <c r="C183" s="312"/>
      <c r="D183" s="312"/>
      <c r="E183" s="312"/>
      <c r="F183" s="312"/>
      <c r="G183" s="312"/>
      <c r="H183" s="312"/>
      <c r="I183" s="312"/>
      <c r="J183" s="312"/>
      <c r="K183" s="312"/>
      <c r="L183" s="312"/>
      <c r="M183" s="312"/>
      <c r="N183" s="312"/>
      <c r="O183" s="312"/>
      <c r="P183" s="312"/>
      <c r="Q183" s="312"/>
      <c r="R183" s="312"/>
      <c r="S183" s="312"/>
      <c r="T183" s="312"/>
      <c r="U183" s="312"/>
      <c r="V183" s="312"/>
      <c r="W183" s="312"/>
      <c r="X183" s="312"/>
      <c r="Y183" s="312"/>
      <c r="Z183" s="312"/>
      <c r="AA183" s="312"/>
    </row>
    <row r="184" ht="16.5" spans="1:27">
      <c r="A184" s="312"/>
      <c r="B184" s="312"/>
      <c r="C184" s="312"/>
      <c r="D184" s="312"/>
      <c r="E184" s="312"/>
      <c r="F184" s="312"/>
      <c r="G184" s="312"/>
      <c r="H184" s="312"/>
      <c r="I184" s="312"/>
      <c r="J184" s="312"/>
      <c r="K184" s="312"/>
      <c r="L184" s="312"/>
      <c r="M184" s="312"/>
      <c r="N184" s="312"/>
      <c r="O184" s="312"/>
      <c r="P184" s="312"/>
      <c r="Q184" s="312"/>
      <c r="R184" s="312"/>
      <c r="S184" s="312"/>
      <c r="T184" s="312"/>
      <c r="U184" s="312"/>
      <c r="V184" s="312"/>
      <c r="W184" s="312"/>
      <c r="X184" s="312"/>
      <c r="Y184" s="312"/>
      <c r="Z184" s="312"/>
      <c r="AA184" s="312"/>
    </row>
    <row r="185" ht="16.5" spans="1:27">
      <c r="A185" s="312"/>
      <c r="B185" s="312"/>
      <c r="C185" s="312"/>
      <c r="D185" s="312"/>
      <c r="E185" s="312"/>
      <c r="F185" s="312"/>
      <c r="G185" s="312"/>
      <c r="H185" s="312"/>
      <c r="I185" s="312"/>
      <c r="J185" s="312"/>
      <c r="K185" s="312"/>
      <c r="L185" s="312"/>
      <c r="M185" s="312"/>
      <c r="N185" s="312"/>
      <c r="O185" s="312"/>
      <c r="P185" s="312"/>
      <c r="Q185" s="312"/>
      <c r="R185" s="312"/>
      <c r="S185" s="312"/>
      <c r="T185" s="312"/>
      <c r="U185" s="312"/>
      <c r="V185" s="312"/>
      <c r="W185" s="312"/>
      <c r="X185" s="312"/>
      <c r="Y185" s="312"/>
      <c r="Z185" s="312"/>
      <c r="AA185" s="312"/>
    </row>
    <row r="186" ht="16.5" spans="1:27">
      <c r="A186" s="312"/>
      <c r="B186" s="312"/>
      <c r="C186" s="312"/>
      <c r="D186" s="312"/>
      <c r="E186" s="312"/>
      <c r="F186" s="312"/>
      <c r="G186" s="312"/>
      <c r="H186" s="312"/>
      <c r="I186" s="312"/>
      <c r="J186" s="312"/>
      <c r="K186" s="312"/>
      <c r="L186" s="312"/>
      <c r="M186" s="312"/>
      <c r="N186" s="312"/>
      <c r="O186" s="312"/>
      <c r="P186" s="312"/>
      <c r="Q186" s="312"/>
      <c r="R186" s="312"/>
      <c r="S186" s="312"/>
      <c r="T186" s="312"/>
      <c r="U186" s="312"/>
      <c r="V186" s="312"/>
      <c r="W186" s="312"/>
      <c r="X186" s="312"/>
      <c r="Y186" s="312"/>
      <c r="Z186" s="312"/>
      <c r="AA186" s="312"/>
    </row>
    <row r="187" ht="16.5" spans="1:27">
      <c r="A187" s="312"/>
      <c r="B187" s="312"/>
      <c r="C187" s="312"/>
      <c r="D187" s="312"/>
      <c r="E187" s="312"/>
      <c r="F187" s="312"/>
      <c r="G187" s="312"/>
      <c r="H187" s="312"/>
      <c r="I187" s="312"/>
      <c r="J187" s="312"/>
      <c r="K187" s="312"/>
      <c r="L187" s="312"/>
      <c r="M187" s="312"/>
      <c r="N187" s="312"/>
      <c r="O187" s="312"/>
      <c r="P187" s="312"/>
      <c r="Q187" s="312"/>
      <c r="R187" s="312"/>
      <c r="S187" s="312"/>
      <c r="T187" s="312"/>
      <c r="U187" s="312"/>
      <c r="V187" s="312"/>
      <c r="W187" s="312"/>
      <c r="X187" s="312"/>
      <c r="Y187" s="312"/>
      <c r="Z187" s="312"/>
      <c r="AA187" s="312"/>
    </row>
    <row r="188" ht="16.5" spans="1:27">
      <c r="A188" s="312"/>
      <c r="B188" s="312"/>
      <c r="C188" s="312"/>
      <c r="D188" s="312"/>
      <c r="E188" s="312"/>
      <c r="F188" s="312"/>
      <c r="G188" s="312"/>
      <c r="H188" s="312"/>
      <c r="I188" s="312"/>
      <c r="J188" s="312"/>
      <c r="K188" s="312"/>
      <c r="L188" s="312"/>
      <c r="M188" s="312"/>
      <c r="N188" s="312"/>
      <c r="O188" s="312"/>
      <c r="P188" s="312"/>
      <c r="Q188" s="312"/>
      <c r="R188" s="312"/>
      <c r="S188" s="312"/>
      <c r="T188" s="312"/>
      <c r="U188" s="312"/>
      <c r="V188" s="312"/>
      <c r="W188" s="312"/>
      <c r="X188" s="312"/>
      <c r="Y188" s="312"/>
      <c r="Z188" s="312"/>
      <c r="AA188" s="312"/>
    </row>
    <row r="189" ht="16.5" spans="1:27">
      <c r="A189" s="312"/>
      <c r="B189" s="312"/>
      <c r="C189" s="312"/>
      <c r="D189" s="312"/>
      <c r="E189" s="312"/>
      <c r="F189" s="312"/>
      <c r="G189" s="312"/>
      <c r="H189" s="312"/>
      <c r="I189" s="312"/>
      <c r="J189" s="312"/>
      <c r="K189" s="312"/>
      <c r="L189" s="312"/>
      <c r="M189" s="312"/>
      <c r="N189" s="312"/>
      <c r="O189" s="312"/>
      <c r="P189" s="312"/>
      <c r="Q189" s="312"/>
      <c r="R189" s="312"/>
      <c r="S189" s="312"/>
      <c r="T189" s="312"/>
      <c r="U189" s="312"/>
      <c r="V189" s="312"/>
      <c r="W189" s="312"/>
      <c r="X189" s="312"/>
      <c r="Y189" s="312"/>
      <c r="Z189" s="312"/>
      <c r="AA189" s="312"/>
    </row>
    <row r="190" ht="16.5" spans="1:27">
      <c r="A190" s="312"/>
      <c r="B190" s="312"/>
      <c r="C190" s="312"/>
      <c r="D190" s="312"/>
      <c r="E190" s="312"/>
      <c r="F190" s="312"/>
      <c r="G190" s="312"/>
      <c r="H190" s="312"/>
      <c r="I190" s="312"/>
      <c r="J190" s="312"/>
      <c r="K190" s="312"/>
      <c r="L190" s="312"/>
      <c r="M190" s="312"/>
      <c r="N190" s="312"/>
      <c r="O190" s="312"/>
      <c r="P190" s="312"/>
      <c r="Q190" s="312"/>
      <c r="R190" s="312"/>
      <c r="S190" s="312"/>
      <c r="T190" s="312"/>
      <c r="U190" s="312"/>
      <c r="V190" s="312"/>
      <c r="W190" s="312"/>
      <c r="X190" s="312"/>
      <c r="Y190" s="312"/>
      <c r="Z190" s="312"/>
      <c r="AA190" s="312"/>
    </row>
    <row r="191" ht="16.5" spans="1:27">
      <c r="A191" s="312"/>
      <c r="B191" s="312"/>
      <c r="C191" s="312"/>
      <c r="D191" s="312"/>
      <c r="E191" s="312"/>
      <c r="F191" s="312"/>
      <c r="G191" s="312"/>
      <c r="H191" s="312"/>
      <c r="I191" s="312"/>
      <c r="J191" s="312"/>
      <c r="K191" s="312"/>
      <c r="L191" s="312"/>
      <c r="M191" s="312"/>
      <c r="N191" s="312"/>
      <c r="O191" s="312"/>
      <c r="P191" s="312"/>
      <c r="Q191" s="312"/>
      <c r="R191" s="312"/>
      <c r="S191" s="312"/>
      <c r="T191" s="312"/>
      <c r="U191" s="312"/>
      <c r="V191" s="312"/>
      <c r="W191" s="312"/>
      <c r="X191" s="312"/>
      <c r="Y191" s="312"/>
      <c r="Z191" s="312"/>
      <c r="AA191" s="312"/>
    </row>
    <row r="192" ht="16.5" spans="1:27">
      <c r="A192" s="312"/>
      <c r="B192" s="312"/>
      <c r="C192" s="312"/>
      <c r="D192" s="312"/>
      <c r="E192" s="312"/>
      <c r="F192" s="312"/>
      <c r="G192" s="312"/>
      <c r="H192" s="312"/>
      <c r="I192" s="312"/>
      <c r="J192" s="312"/>
      <c r="K192" s="312"/>
      <c r="L192" s="312"/>
      <c r="M192" s="312"/>
      <c r="N192" s="312"/>
      <c r="O192" s="312"/>
      <c r="P192" s="312"/>
      <c r="Q192" s="312"/>
      <c r="R192" s="312"/>
      <c r="S192" s="312"/>
      <c r="T192" s="312"/>
      <c r="U192" s="312"/>
      <c r="V192" s="312"/>
      <c r="W192" s="312"/>
      <c r="X192" s="312"/>
      <c r="Y192" s="312"/>
      <c r="Z192" s="312"/>
      <c r="AA192" s="312"/>
    </row>
    <row r="193" ht="16.5" spans="1:27">
      <c r="A193" s="312"/>
      <c r="B193" s="312"/>
      <c r="C193" s="312"/>
      <c r="D193" s="312"/>
      <c r="E193" s="312"/>
      <c r="F193" s="312"/>
      <c r="G193" s="312"/>
      <c r="H193" s="312"/>
      <c r="I193" s="312"/>
      <c r="J193" s="312"/>
      <c r="K193" s="312"/>
      <c r="L193" s="312"/>
      <c r="M193" s="312"/>
      <c r="N193" s="312"/>
      <c r="O193" s="312"/>
      <c r="P193" s="312"/>
      <c r="Q193" s="312"/>
      <c r="R193" s="312"/>
      <c r="S193" s="312"/>
      <c r="T193" s="312"/>
      <c r="U193" s="312"/>
      <c r="V193" s="312"/>
      <c r="W193" s="312"/>
      <c r="X193" s="312"/>
      <c r="Y193" s="312"/>
      <c r="Z193" s="312"/>
      <c r="AA193" s="312"/>
    </row>
    <row r="194" ht="16.5" spans="1:27">
      <c r="A194" s="312"/>
      <c r="B194" s="312"/>
      <c r="C194" s="312"/>
      <c r="D194" s="312"/>
      <c r="E194" s="312"/>
      <c r="F194" s="312"/>
      <c r="G194" s="312"/>
      <c r="H194" s="312"/>
      <c r="I194" s="312"/>
      <c r="J194" s="312"/>
      <c r="K194" s="312"/>
      <c r="L194" s="312"/>
      <c r="M194" s="312"/>
      <c r="N194" s="312"/>
      <c r="O194" s="312"/>
      <c r="P194" s="312"/>
      <c r="Q194" s="312"/>
      <c r="R194" s="312"/>
      <c r="S194" s="312"/>
      <c r="T194" s="312"/>
      <c r="U194" s="312"/>
      <c r="V194" s="312"/>
      <c r="W194" s="312"/>
      <c r="X194" s="312"/>
      <c r="Y194" s="312"/>
      <c r="Z194" s="312"/>
      <c r="AA194" s="312"/>
    </row>
    <row r="195" ht="16.5" spans="1:27">
      <c r="A195" s="312"/>
      <c r="B195" s="312"/>
      <c r="C195" s="312"/>
      <c r="D195" s="312"/>
      <c r="E195" s="312"/>
      <c r="F195" s="312"/>
      <c r="G195" s="312"/>
      <c r="H195" s="312"/>
      <c r="I195" s="312"/>
      <c r="J195" s="312"/>
      <c r="K195" s="312"/>
      <c r="L195" s="312"/>
      <c r="M195" s="312"/>
      <c r="N195" s="312"/>
      <c r="O195" s="312"/>
      <c r="P195" s="312"/>
      <c r="Q195" s="312"/>
      <c r="R195" s="312"/>
      <c r="S195" s="312"/>
      <c r="T195" s="312"/>
      <c r="U195" s="312"/>
      <c r="V195" s="312"/>
      <c r="W195" s="312"/>
      <c r="X195" s="312"/>
      <c r="Y195" s="312"/>
      <c r="Z195" s="312"/>
      <c r="AA195" s="312"/>
    </row>
    <row r="196" ht="16.5" spans="1:27">
      <c r="A196" s="312"/>
      <c r="B196" s="312"/>
      <c r="C196" s="312"/>
      <c r="D196" s="312"/>
      <c r="E196" s="312"/>
      <c r="F196" s="312"/>
      <c r="G196" s="312"/>
      <c r="H196" s="312"/>
      <c r="I196" s="312"/>
      <c r="J196" s="312"/>
      <c r="K196" s="312"/>
      <c r="L196" s="312"/>
      <c r="M196" s="312"/>
      <c r="N196" s="312"/>
      <c r="O196" s="312"/>
      <c r="P196" s="312"/>
      <c r="Q196" s="312"/>
      <c r="R196" s="312"/>
      <c r="S196" s="312"/>
      <c r="T196" s="312"/>
      <c r="U196" s="312"/>
      <c r="V196" s="312"/>
      <c r="W196" s="312"/>
      <c r="X196" s="312"/>
      <c r="Y196" s="312"/>
      <c r="Z196" s="312"/>
      <c r="AA196" s="312"/>
    </row>
    <row r="197" ht="16.5" spans="1:27">
      <c r="A197" s="312"/>
      <c r="B197" s="312"/>
      <c r="C197" s="312"/>
      <c r="D197" s="312"/>
      <c r="E197" s="312"/>
      <c r="F197" s="312"/>
      <c r="G197" s="312"/>
      <c r="H197" s="312"/>
      <c r="I197" s="312"/>
      <c r="J197" s="312"/>
      <c r="K197" s="312"/>
      <c r="L197" s="312"/>
      <c r="M197" s="312"/>
      <c r="N197" s="312"/>
      <c r="O197" s="312"/>
      <c r="P197" s="312"/>
      <c r="Q197" s="312"/>
      <c r="R197" s="312"/>
      <c r="S197" s="312"/>
      <c r="T197" s="312"/>
      <c r="U197" s="312"/>
      <c r="V197" s="312"/>
      <c r="W197" s="312"/>
      <c r="X197" s="312"/>
      <c r="Y197" s="312"/>
      <c r="Z197" s="312"/>
      <c r="AA197" s="312"/>
    </row>
    <row r="198" ht="16.5" spans="1:27">
      <c r="A198" s="312"/>
      <c r="B198" s="312"/>
      <c r="C198" s="312"/>
      <c r="D198" s="312"/>
      <c r="E198" s="312"/>
      <c r="F198" s="312"/>
      <c r="G198" s="312"/>
      <c r="H198" s="312"/>
      <c r="I198" s="312"/>
      <c r="J198" s="312"/>
      <c r="K198" s="312"/>
      <c r="L198" s="312"/>
      <c r="M198" s="312"/>
      <c r="N198" s="312"/>
      <c r="O198" s="312"/>
      <c r="P198" s="312"/>
      <c r="Q198" s="312"/>
      <c r="R198" s="312"/>
      <c r="S198" s="312"/>
      <c r="T198" s="312"/>
      <c r="U198" s="312"/>
      <c r="V198" s="312"/>
      <c r="W198" s="312"/>
      <c r="X198" s="312"/>
      <c r="Y198" s="312"/>
      <c r="Z198" s="312"/>
      <c r="AA198" s="312"/>
    </row>
    <row r="199" ht="16.5" spans="1:27">
      <c r="A199" s="312"/>
      <c r="B199" s="312"/>
      <c r="C199" s="312"/>
      <c r="D199" s="312"/>
      <c r="E199" s="312"/>
      <c r="F199" s="312"/>
      <c r="G199" s="312"/>
      <c r="H199" s="312"/>
      <c r="I199" s="312"/>
      <c r="J199" s="312"/>
      <c r="K199" s="312"/>
      <c r="L199" s="312"/>
      <c r="M199" s="312"/>
      <c r="N199" s="312"/>
      <c r="O199" s="312"/>
      <c r="P199" s="312"/>
      <c r="Q199" s="312"/>
      <c r="R199" s="312"/>
      <c r="S199" s="312"/>
      <c r="T199" s="312"/>
      <c r="U199" s="312"/>
      <c r="V199" s="312"/>
      <c r="W199" s="312"/>
      <c r="X199" s="312"/>
      <c r="Y199" s="312"/>
      <c r="Z199" s="312"/>
      <c r="AA199" s="312"/>
    </row>
    <row r="200" ht="16.5" spans="1:27">
      <c r="A200" s="312"/>
      <c r="B200" s="312"/>
      <c r="C200" s="312"/>
      <c r="D200" s="312"/>
      <c r="E200" s="312"/>
      <c r="F200" s="312"/>
      <c r="G200" s="312"/>
      <c r="H200" s="312"/>
      <c r="I200" s="312"/>
      <c r="J200" s="312"/>
      <c r="K200" s="312"/>
      <c r="L200" s="312"/>
      <c r="M200" s="312"/>
      <c r="N200" s="312"/>
      <c r="O200" s="312"/>
      <c r="P200" s="312"/>
      <c r="Q200" s="312"/>
      <c r="R200" s="312"/>
      <c r="S200" s="312"/>
      <c r="T200" s="312"/>
      <c r="U200" s="312"/>
      <c r="V200" s="312"/>
      <c r="W200" s="312"/>
      <c r="X200" s="312"/>
      <c r="Y200" s="312"/>
      <c r="Z200" s="312"/>
      <c r="AA200" s="312"/>
    </row>
    <row r="201" ht="16.5" spans="1:27">
      <c r="A201" s="312"/>
      <c r="B201" s="312"/>
      <c r="C201" s="312"/>
      <c r="D201" s="312"/>
      <c r="E201" s="312"/>
      <c r="F201" s="312"/>
      <c r="G201" s="312"/>
      <c r="H201" s="312"/>
      <c r="I201" s="312"/>
      <c r="J201" s="312"/>
      <c r="K201" s="312"/>
      <c r="L201" s="312"/>
      <c r="M201" s="312"/>
      <c r="N201" s="312"/>
      <c r="O201" s="312"/>
      <c r="P201" s="312"/>
      <c r="Q201" s="312"/>
      <c r="R201" s="312"/>
      <c r="S201" s="312"/>
      <c r="T201" s="312"/>
      <c r="U201" s="312"/>
      <c r="V201" s="312"/>
      <c r="W201" s="312"/>
      <c r="X201" s="312"/>
      <c r="Y201" s="312"/>
      <c r="Z201" s="312"/>
      <c r="AA201" s="312"/>
    </row>
    <row r="202" ht="16.5" spans="1:27">
      <c r="A202" s="312"/>
      <c r="B202" s="312"/>
      <c r="C202" s="312"/>
      <c r="D202" s="312"/>
      <c r="E202" s="312"/>
      <c r="F202" s="312"/>
      <c r="G202" s="312"/>
      <c r="H202" s="312"/>
      <c r="I202" s="312"/>
      <c r="J202" s="312"/>
      <c r="K202" s="312"/>
      <c r="L202" s="312"/>
      <c r="M202" s="312"/>
      <c r="N202" s="312"/>
      <c r="O202" s="312"/>
      <c r="P202" s="312"/>
      <c r="Q202" s="312"/>
      <c r="R202" s="312"/>
      <c r="S202" s="312"/>
      <c r="T202" s="312"/>
      <c r="U202" s="312"/>
      <c r="V202" s="312"/>
      <c r="W202" s="312"/>
      <c r="X202" s="312"/>
      <c r="Y202" s="312"/>
      <c r="Z202" s="312"/>
      <c r="AA202" s="312"/>
    </row>
    <row r="203" ht="16.5" spans="1:27">
      <c r="A203" s="312"/>
      <c r="B203" s="312"/>
      <c r="C203" s="312"/>
      <c r="D203" s="312"/>
      <c r="E203" s="312"/>
      <c r="F203" s="312"/>
      <c r="G203" s="312"/>
      <c r="H203" s="312"/>
      <c r="I203" s="312"/>
      <c r="J203" s="312"/>
      <c r="K203" s="312"/>
      <c r="L203" s="312"/>
      <c r="M203" s="312"/>
      <c r="N203" s="312"/>
      <c r="O203" s="312"/>
      <c r="P203" s="312"/>
      <c r="Q203" s="312"/>
      <c r="R203" s="312"/>
      <c r="S203" s="312"/>
      <c r="T203" s="312"/>
      <c r="U203" s="312"/>
      <c r="V203" s="312"/>
      <c r="W203" s="312"/>
      <c r="X203" s="312"/>
      <c r="Y203" s="312"/>
      <c r="Z203" s="312"/>
      <c r="AA203" s="312"/>
    </row>
    <row r="204" ht="16.5" spans="1:27">
      <c r="A204" s="312"/>
      <c r="B204" s="312"/>
      <c r="C204" s="312"/>
      <c r="D204" s="312"/>
      <c r="E204" s="312"/>
      <c r="F204" s="312"/>
      <c r="G204" s="312"/>
      <c r="H204" s="312"/>
      <c r="I204" s="312"/>
      <c r="J204" s="312"/>
      <c r="K204" s="312"/>
      <c r="L204" s="312"/>
      <c r="M204" s="312"/>
      <c r="N204" s="312"/>
      <c r="O204" s="312"/>
      <c r="P204" s="312"/>
      <c r="Q204" s="312"/>
      <c r="R204" s="312"/>
      <c r="S204" s="312"/>
      <c r="T204" s="312"/>
      <c r="U204" s="312"/>
      <c r="V204" s="312"/>
      <c r="W204" s="312"/>
      <c r="X204" s="312"/>
      <c r="Y204" s="312"/>
      <c r="Z204" s="312"/>
      <c r="AA204" s="312"/>
    </row>
    <row r="205" ht="16.5" spans="1:27">
      <c r="A205" s="312"/>
      <c r="B205" s="312"/>
      <c r="C205" s="312"/>
      <c r="D205" s="312"/>
      <c r="E205" s="312"/>
      <c r="F205" s="312"/>
      <c r="G205" s="312"/>
      <c r="H205" s="312"/>
      <c r="I205" s="312"/>
      <c r="J205" s="312"/>
      <c r="K205" s="312"/>
      <c r="L205" s="312"/>
      <c r="M205" s="312"/>
      <c r="N205" s="312"/>
      <c r="O205" s="312"/>
      <c r="P205" s="312"/>
      <c r="Q205" s="312"/>
      <c r="R205" s="312"/>
      <c r="S205" s="312"/>
      <c r="T205" s="312"/>
      <c r="U205" s="312"/>
      <c r="V205" s="312"/>
      <c r="W205" s="312"/>
      <c r="X205" s="312"/>
      <c r="Y205" s="312"/>
      <c r="Z205" s="312"/>
      <c r="AA205" s="312"/>
    </row>
    <row r="206" ht="16.5" spans="1:27">
      <c r="A206" s="312"/>
      <c r="B206" s="312"/>
      <c r="C206" s="312"/>
      <c r="D206" s="312"/>
      <c r="E206" s="312"/>
      <c r="F206" s="312"/>
      <c r="G206" s="312"/>
      <c r="H206" s="312"/>
      <c r="I206" s="312"/>
      <c r="J206" s="312"/>
      <c r="K206" s="312"/>
      <c r="L206" s="312"/>
      <c r="M206" s="312"/>
      <c r="N206" s="312"/>
      <c r="O206" s="312"/>
      <c r="P206" s="312"/>
      <c r="Q206" s="312"/>
      <c r="R206" s="312"/>
      <c r="S206" s="312"/>
      <c r="T206" s="312"/>
      <c r="U206" s="312"/>
      <c r="V206" s="312"/>
      <c r="W206" s="312"/>
      <c r="X206" s="312"/>
      <c r="Y206" s="312"/>
      <c r="Z206" s="312"/>
      <c r="AA206" s="312"/>
    </row>
    <row r="207" ht="16.5" spans="1:27">
      <c r="A207" s="312"/>
      <c r="B207" s="312"/>
      <c r="C207" s="312"/>
      <c r="D207" s="312"/>
      <c r="E207" s="312"/>
      <c r="F207" s="312"/>
      <c r="G207" s="312"/>
      <c r="H207" s="312"/>
      <c r="I207" s="312"/>
      <c r="J207" s="312"/>
      <c r="K207" s="312"/>
      <c r="L207" s="312"/>
      <c r="M207" s="312"/>
      <c r="N207" s="312"/>
      <c r="O207" s="312"/>
      <c r="P207" s="312"/>
      <c r="Q207" s="312"/>
      <c r="R207" s="312"/>
      <c r="S207" s="312"/>
      <c r="T207" s="312"/>
      <c r="U207" s="312"/>
      <c r="V207" s="312"/>
      <c r="W207" s="312"/>
      <c r="X207" s="312"/>
      <c r="Y207" s="312"/>
      <c r="Z207" s="312"/>
      <c r="AA207" s="312"/>
    </row>
    <row r="208" ht="16.5" spans="1:27">
      <c r="A208" s="312"/>
      <c r="B208" s="312"/>
      <c r="C208" s="312"/>
      <c r="D208" s="312"/>
      <c r="E208" s="312"/>
      <c r="F208" s="312"/>
      <c r="G208" s="312"/>
      <c r="H208" s="312"/>
      <c r="I208" s="312"/>
      <c r="J208" s="312"/>
      <c r="K208" s="312"/>
      <c r="L208" s="312"/>
      <c r="M208" s="312"/>
      <c r="N208" s="312"/>
      <c r="O208" s="312"/>
      <c r="P208" s="312"/>
      <c r="Q208" s="312"/>
      <c r="R208" s="312"/>
      <c r="S208" s="312"/>
      <c r="T208" s="312"/>
      <c r="U208" s="312"/>
      <c r="V208" s="312"/>
      <c r="W208" s="312"/>
      <c r="X208" s="312"/>
      <c r="Y208" s="312"/>
      <c r="Z208" s="312"/>
      <c r="AA208" s="312"/>
    </row>
    <row r="209" ht="16.5" spans="1:27">
      <c r="A209" s="312"/>
      <c r="B209" s="312"/>
      <c r="C209" s="312"/>
      <c r="D209" s="312"/>
      <c r="E209" s="312"/>
      <c r="F209" s="312"/>
      <c r="G209" s="312"/>
      <c r="H209" s="312"/>
      <c r="I209" s="312"/>
      <c r="J209" s="312"/>
      <c r="K209" s="312"/>
      <c r="L209" s="312"/>
      <c r="M209" s="312"/>
      <c r="N209" s="312"/>
      <c r="O209" s="312"/>
      <c r="P209" s="312"/>
      <c r="Q209" s="312"/>
      <c r="R209" s="312"/>
      <c r="S209" s="312"/>
      <c r="T209" s="312"/>
      <c r="U209" s="312"/>
      <c r="V209" s="312"/>
      <c r="W209" s="312"/>
      <c r="X209" s="312"/>
      <c r="Y209" s="312"/>
      <c r="Z209" s="312"/>
      <c r="AA209" s="312"/>
    </row>
    <row r="210" ht="16.5" spans="1:27">
      <c r="A210" s="312"/>
      <c r="B210" s="312"/>
      <c r="C210" s="312"/>
      <c r="D210" s="312"/>
      <c r="E210" s="312"/>
      <c r="F210" s="312"/>
      <c r="G210" s="312"/>
      <c r="H210" s="312"/>
      <c r="I210" s="312"/>
      <c r="J210" s="312"/>
      <c r="K210" s="312"/>
      <c r="L210" s="312"/>
      <c r="M210" s="312"/>
      <c r="N210" s="312"/>
      <c r="O210" s="312"/>
      <c r="P210" s="312"/>
      <c r="Q210" s="312"/>
      <c r="R210" s="312"/>
      <c r="S210" s="312"/>
      <c r="T210" s="312"/>
      <c r="U210" s="312"/>
      <c r="V210" s="312"/>
      <c r="W210" s="312"/>
      <c r="X210" s="312"/>
      <c r="Y210" s="312"/>
      <c r="Z210" s="312"/>
      <c r="AA210" s="312"/>
    </row>
    <row r="211" ht="16.5" spans="1:27">
      <c r="A211" s="312"/>
      <c r="B211" s="312"/>
      <c r="C211" s="312"/>
      <c r="D211" s="312"/>
      <c r="E211" s="312"/>
      <c r="F211" s="312"/>
      <c r="G211" s="312"/>
      <c r="H211" s="312"/>
      <c r="I211" s="312"/>
      <c r="J211" s="312"/>
      <c r="K211" s="312"/>
      <c r="L211" s="312"/>
      <c r="M211" s="312"/>
      <c r="N211" s="312"/>
      <c r="O211" s="312"/>
      <c r="P211" s="312"/>
      <c r="Q211" s="312"/>
      <c r="R211" s="312"/>
      <c r="S211" s="312"/>
      <c r="T211" s="312"/>
      <c r="U211" s="312"/>
      <c r="V211" s="312"/>
      <c r="W211" s="312"/>
      <c r="X211" s="312"/>
      <c r="Y211" s="312"/>
      <c r="Z211" s="312"/>
      <c r="AA211" s="312"/>
    </row>
  </sheetData>
  <sheetProtection formatCells="0" insertHyperlinks="0" autoFilter="0"/>
  <mergeCells count="3">
    <mergeCell ref="B1:C1"/>
    <mergeCell ref="B7:C7"/>
    <mergeCell ref="A1:A2"/>
  </mergeCells>
  <pageMargins left="0.699305555555556" right="0.699305555555556"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B208"/>
  <sheetViews>
    <sheetView showGridLines="0" tabSelected="1" zoomScale="60" zoomScaleNormal="60" topLeftCell="A54" workbookViewId="0">
      <selection activeCell="I58" sqref="I58"/>
    </sheetView>
  </sheetViews>
  <sheetFormatPr defaultColWidth="8.875" defaultRowHeight="20.25"/>
  <cols>
    <col min="1" max="1" width="16.875" style="11" customWidth="1"/>
    <col min="2" max="2" width="22.7083333333333" style="11" customWidth="1"/>
    <col min="3" max="3" width="21.25" style="11" customWidth="1"/>
    <col min="4" max="4" width="24.5833333333333" style="11" customWidth="1"/>
    <col min="5" max="8" width="19.375" style="11" customWidth="1"/>
    <col min="9" max="12" width="15.175" style="11" customWidth="1"/>
    <col min="13" max="13" width="15.175" style="14" customWidth="1"/>
    <col min="14" max="14" width="39.4583333333333" style="15" customWidth="1"/>
    <col min="15" max="15" width="10.9416666666667" style="15" customWidth="1"/>
    <col min="16" max="16" width="13.9583333333333" style="15" customWidth="1"/>
    <col min="17" max="17" width="66.0416666666667" style="16" customWidth="1"/>
    <col min="18" max="18" width="72.0833333333333" style="17" customWidth="1"/>
    <col min="19" max="19" width="49.375" style="17" customWidth="1"/>
    <col min="20" max="25" width="10.5" style="18" customWidth="1"/>
    <col min="26" max="27" width="10.375" style="18" customWidth="1"/>
    <col min="28" max="16382" width="8.875" style="18"/>
    <col min="16383" max="16384" width="8.875" style="19"/>
  </cols>
  <sheetData>
    <row r="1" spans="1:27">
      <c r="A1" s="113" t="s">
        <v>10</v>
      </c>
      <c r="B1" s="21"/>
      <c r="C1" s="21"/>
      <c r="D1" s="21"/>
      <c r="E1" s="21"/>
      <c r="F1" s="22"/>
      <c r="G1" s="21"/>
      <c r="H1" s="21"/>
      <c r="I1" s="21"/>
      <c r="J1" s="21"/>
      <c r="K1" s="21"/>
      <c r="L1" s="21"/>
      <c r="M1" s="23"/>
      <c r="N1" s="24"/>
      <c r="O1" s="24"/>
      <c r="P1" s="24"/>
      <c r="Q1" s="25"/>
      <c r="R1" s="26"/>
      <c r="S1" s="27"/>
      <c r="T1" s="28"/>
      <c r="U1" s="28"/>
      <c r="V1" s="28"/>
      <c r="W1" s="28"/>
      <c r="X1" s="28"/>
      <c r="Y1" s="28"/>
      <c r="Z1" s="29"/>
      <c r="AA1" s="29"/>
    </row>
    <row r="2" spans="1:27">
      <c r="A2" s="30"/>
      <c r="B2" s="30"/>
      <c r="C2" s="30"/>
      <c r="D2" s="30"/>
      <c r="E2" s="30"/>
      <c r="F2" s="22"/>
      <c r="G2" s="30"/>
      <c r="H2" s="30"/>
      <c r="I2" s="30"/>
      <c r="J2" s="30"/>
      <c r="K2" s="30"/>
      <c r="L2" s="30"/>
      <c r="M2" s="31"/>
      <c r="N2" s="32"/>
      <c r="O2" s="32"/>
      <c r="P2" s="32"/>
      <c r="Q2" s="33"/>
      <c r="R2" s="34"/>
      <c r="S2" s="27"/>
      <c r="T2" s="28"/>
      <c r="U2" s="28"/>
      <c r="V2" s="28"/>
      <c r="W2" s="28"/>
      <c r="X2" s="28"/>
      <c r="Y2" s="28"/>
      <c r="Z2" s="29"/>
      <c r="AA2" s="29"/>
    </row>
    <row r="3" spans="1:27">
      <c r="A3" s="30"/>
      <c r="B3" s="30"/>
      <c r="C3" s="30"/>
      <c r="D3" s="30"/>
      <c r="E3" s="30"/>
      <c r="F3" s="22"/>
      <c r="G3" s="30"/>
      <c r="H3" s="30"/>
      <c r="I3" s="30"/>
      <c r="J3" s="30"/>
      <c r="K3" s="30"/>
      <c r="L3" s="30"/>
      <c r="M3" s="31"/>
      <c r="N3" s="32"/>
      <c r="O3" s="32"/>
      <c r="P3" s="32"/>
      <c r="Q3" s="33"/>
      <c r="R3" s="34"/>
      <c r="S3" s="27"/>
      <c r="T3" s="28"/>
      <c r="U3" s="28"/>
      <c r="V3" s="28"/>
      <c r="W3" s="28"/>
      <c r="X3" s="28"/>
      <c r="Y3" s="28"/>
      <c r="Z3" s="29"/>
      <c r="AA3" s="29"/>
    </row>
    <row r="4" s="11" customFormat="1" ht="42" spans="1:27">
      <c r="A4" s="35" t="s">
        <v>11</v>
      </c>
      <c r="B4" s="36" t="s">
        <v>12</v>
      </c>
      <c r="C4" s="36" t="s">
        <v>13</v>
      </c>
      <c r="D4" s="36"/>
      <c r="E4" s="37" t="s">
        <v>14</v>
      </c>
      <c r="F4" s="37" t="s">
        <v>15</v>
      </c>
      <c r="G4" s="37" t="s">
        <v>16</v>
      </c>
      <c r="H4" s="37" t="s">
        <v>17</v>
      </c>
      <c r="I4" s="37" t="s">
        <v>18</v>
      </c>
      <c r="J4" s="37" t="s">
        <v>19</v>
      </c>
      <c r="K4" s="37" t="s">
        <v>20</v>
      </c>
      <c r="L4" s="37" t="s">
        <v>21</v>
      </c>
      <c r="M4" s="38" t="s">
        <v>22</v>
      </c>
      <c r="N4" s="37" t="s">
        <v>23</v>
      </c>
      <c r="O4" s="37" t="s">
        <v>24</v>
      </c>
      <c r="P4" s="37" t="s">
        <v>25</v>
      </c>
      <c r="Q4" s="37" t="s">
        <v>26</v>
      </c>
      <c r="R4" s="36" t="s">
        <v>27</v>
      </c>
      <c r="S4" s="27"/>
      <c r="T4" s="39"/>
      <c r="U4" s="39"/>
      <c r="V4" s="39"/>
      <c r="W4" s="39"/>
      <c r="X4" s="39"/>
      <c r="Y4" s="39"/>
      <c r="Z4" s="39"/>
      <c r="AA4" s="39"/>
    </row>
    <row r="5" s="12" customFormat="1" ht="81" spans="1:27">
      <c r="A5" s="114" t="s">
        <v>28</v>
      </c>
      <c r="B5" s="67" t="s">
        <v>29</v>
      </c>
      <c r="C5" s="42" t="s">
        <v>30</v>
      </c>
      <c r="D5" s="42"/>
      <c r="E5" s="40" t="s">
        <v>31</v>
      </c>
      <c r="F5" s="40" t="s">
        <v>32</v>
      </c>
      <c r="G5" s="40" t="s">
        <v>33</v>
      </c>
      <c r="H5" s="44">
        <v>3000</v>
      </c>
      <c r="I5" s="45"/>
      <c r="J5" s="46"/>
      <c r="K5" s="115" t="s">
        <v>34</v>
      </c>
      <c r="L5" s="116"/>
      <c r="M5" s="48" cm="1">
        <f t="array" ref="M5">IF(AND(SUM(I5:I24)&gt;=1,J5&gt;20,J5&lt;=30),SUMPRODUCT(H5:H24,I5:I24)+20*1000+(J5-20)*800,IF(AND(SUM(I5:I24)&gt;=1,J5&gt;=2,J5&lt;=20),SUMPRODUCT(H5:H24,I5:I24)+J5*1000,0))</f>
        <v>0</v>
      </c>
      <c r="N5" s="59"/>
      <c r="O5" s="59"/>
      <c r="P5" s="59"/>
      <c r="Q5" s="50" t="s">
        <v>35</v>
      </c>
      <c r="R5" s="50"/>
      <c r="S5" s="51"/>
      <c r="T5" s="52"/>
      <c r="U5" s="52"/>
      <c r="V5" s="52"/>
      <c r="W5" s="52"/>
      <c r="X5" s="52"/>
      <c r="Y5" s="52"/>
      <c r="Z5" s="52"/>
      <c r="AA5" s="52"/>
    </row>
    <row r="6" s="12" customFormat="1" ht="121.5" spans="1:27">
      <c r="A6" s="117"/>
      <c r="B6" s="118"/>
      <c r="C6" s="42" t="s">
        <v>36</v>
      </c>
      <c r="D6" s="42"/>
      <c r="E6" s="40"/>
      <c r="F6" s="40" t="s">
        <v>32</v>
      </c>
      <c r="G6" s="40"/>
      <c r="H6" s="44">
        <v>1600</v>
      </c>
      <c r="I6" s="45"/>
      <c r="J6" s="46"/>
      <c r="K6" s="119"/>
      <c r="L6" s="120"/>
      <c r="M6" s="48"/>
      <c r="N6" s="63"/>
      <c r="O6" s="63"/>
      <c r="P6" s="63"/>
      <c r="Q6" s="50" t="s">
        <v>37</v>
      </c>
      <c r="R6" s="50"/>
      <c r="S6" s="51"/>
      <c r="T6" s="52"/>
      <c r="U6" s="52"/>
      <c r="V6" s="52"/>
      <c r="W6" s="52"/>
      <c r="X6" s="52"/>
      <c r="Y6" s="52"/>
      <c r="Z6" s="52"/>
      <c r="AA6" s="52"/>
    </row>
    <row r="7" s="12" customFormat="1" ht="162" spans="1:27">
      <c r="A7" s="117"/>
      <c r="B7" s="118"/>
      <c r="C7" s="42" t="s">
        <v>38</v>
      </c>
      <c r="D7" s="42"/>
      <c r="E7" s="40"/>
      <c r="F7" s="40" t="s">
        <v>32</v>
      </c>
      <c r="G7" s="40"/>
      <c r="H7" s="44">
        <v>1600</v>
      </c>
      <c r="I7" s="45"/>
      <c r="J7" s="46"/>
      <c r="K7" s="119"/>
      <c r="L7" s="120"/>
      <c r="M7" s="48"/>
      <c r="N7" s="63"/>
      <c r="O7" s="63"/>
      <c r="P7" s="63"/>
      <c r="Q7" s="121" t="s">
        <v>39</v>
      </c>
      <c r="R7" s="50"/>
      <c r="S7" s="51"/>
      <c r="T7" s="52"/>
      <c r="U7" s="52"/>
      <c r="V7" s="52"/>
      <c r="W7" s="52"/>
      <c r="X7" s="52"/>
      <c r="Y7" s="52"/>
      <c r="Z7" s="52"/>
      <c r="AA7" s="52"/>
    </row>
    <row r="8" s="12" customFormat="1" ht="121.5" spans="1:27">
      <c r="A8" s="117"/>
      <c r="B8" s="118"/>
      <c r="C8" s="42" t="s">
        <v>40</v>
      </c>
      <c r="D8" s="42"/>
      <c r="E8" s="40"/>
      <c r="F8" s="40" t="s">
        <v>32</v>
      </c>
      <c r="G8" s="40"/>
      <c r="H8" s="44">
        <v>1600</v>
      </c>
      <c r="I8" s="45"/>
      <c r="J8" s="46"/>
      <c r="K8" s="119"/>
      <c r="L8" s="120"/>
      <c r="M8" s="48"/>
      <c r="N8" s="63"/>
      <c r="O8" s="63"/>
      <c r="P8" s="63"/>
      <c r="Q8" s="121" t="s">
        <v>41</v>
      </c>
      <c r="R8" s="50"/>
      <c r="S8" s="51"/>
      <c r="T8" s="52"/>
      <c r="U8" s="52"/>
      <c r="V8" s="52"/>
      <c r="W8" s="52"/>
      <c r="X8" s="52"/>
      <c r="Y8" s="52"/>
      <c r="Z8" s="52"/>
      <c r="AA8" s="52"/>
    </row>
    <row r="9" s="12" customFormat="1" ht="162" spans="1:27">
      <c r="A9" s="117"/>
      <c r="B9" s="118"/>
      <c r="C9" s="42" t="s">
        <v>42</v>
      </c>
      <c r="D9" s="42"/>
      <c r="E9" s="40"/>
      <c r="F9" s="40" t="s">
        <v>32</v>
      </c>
      <c r="G9" s="40"/>
      <c r="H9" s="44">
        <v>3500</v>
      </c>
      <c r="I9" s="45"/>
      <c r="J9" s="46"/>
      <c r="K9" s="119"/>
      <c r="L9" s="120"/>
      <c r="M9" s="48"/>
      <c r="N9" s="63" t="s">
        <v>43</v>
      </c>
      <c r="O9" s="63"/>
      <c r="P9" s="63"/>
      <c r="Q9" s="50" t="s">
        <v>44</v>
      </c>
      <c r="R9" s="50"/>
      <c r="S9" s="51"/>
      <c r="T9" s="52"/>
      <c r="U9" s="52"/>
      <c r="V9" s="52"/>
      <c r="W9" s="52"/>
      <c r="X9" s="52"/>
      <c r="Y9" s="52"/>
      <c r="Z9" s="52"/>
      <c r="AA9" s="52"/>
    </row>
    <row r="10" s="12" customFormat="1" ht="40.5" spans="1:27">
      <c r="A10" s="117"/>
      <c r="B10" s="118"/>
      <c r="C10" s="42" t="s">
        <v>45</v>
      </c>
      <c r="D10" s="42"/>
      <c r="E10" s="40"/>
      <c r="F10" s="40" t="s">
        <v>32</v>
      </c>
      <c r="G10" s="40"/>
      <c r="H10" s="44">
        <v>4000</v>
      </c>
      <c r="I10" s="45"/>
      <c r="J10" s="46"/>
      <c r="K10" s="119"/>
      <c r="L10" s="120"/>
      <c r="M10" s="48"/>
      <c r="N10" s="63"/>
      <c r="O10" s="63"/>
      <c r="P10" s="63"/>
      <c r="Q10" s="50" t="s">
        <v>46</v>
      </c>
      <c r="R10" s="50"/>
      <c r="S10" s="51"/>
      <c r="T10" s="52"/>
      <c r="U10" s="52"/>
      <c r="V10" s="52"/>
      <c r="W10" s="52"/>
      <c r="X10" s="52"/>
      <c r="Y10" s="52"/>
      <c r="Z10" s="52"/>
      <c r="AA10" s="52"/>
    </row>
    <row r="11" s="12" customFormat="1" ht="81" spans="1:27">
      <c r="A11" s="117"/>
      <c r="B11" s="118"/>
      <c r="C11" s="42" t="s">
        <v>47</v>
      </c>
      <c r="D11" s="42"/>
      <c r="E11" s="40"/>
      <c r="F11" s="40" t="s">
        <v>32</v>
      </c>
      <c r="G11" s="40"/>
      <c r="H11" s="44">
        <v>2500</v>
      </c>
      <c r="I11" s="45"/>
      <c r="J11" s="46"/>
      <c r="K11" s="119"/>
      <c r="L11" s="120"/>
      <c r="M11" s="48"/>
      <c r="N11" s="63" t="s">
        <v>48</v>
      </c>
      <c r="O11" s="63"/>
      <c r="P11" s="63"/>
      <c r="Q11" s="50" t="s">
        <v>49</v>
      </c>
      <c r="R11" s="50"/>
      <c r="S11" s="51"/>
      <c r="T11" s="52"/>
      <c r="U11" s="52"/>
      <c r="V11" s="52"/>
      <c r="W11" s="52"/>
      <c r="X11" s="52"/>
      <c r="Y11" s="52"/>
      <c r="Z11" s="52"/>
      <c r="AA11" s="52"/>
    </row>
    <row r="12" s="12" customFormat="1" ht="40.5" spans="1:27">
      <c r="A12" s="117"/>
      <c r="B12" s="81"/>
      <c r="C12" s="42" t="s">
        <v>50</v>
      </c>
      <c r="D12" s="42"/>
      <c r="E12" s="40"/>
      <c r="F12" s="40" t="s">
        <v>32</v>
      </c>
      <c r="G12" s="40"/>
      <c r="H12" s="44">
        <v>1600</v>
      </c>
      <c r="I12" s="45"/>
      <c r="J12" s="46"/>
      <c r="K12" s="119"/>
      <c r="L12" s="120"/>
      <c r="M12" s="48"/>
      <c r="N12" s="63" t="s">
        <v>51</v>
      </c>
      <c r="O12" s="63"/>
      <c r="P12" s="63"/>
      <c r="Q12" s="121" t="s">
        <v>52</v>
      </c>
      <c r="R12" s="122"/>
      <c r="S12" s="51"/>
      <c r="T12" s="52"/>
      <c r="U12" s="52"/>
      <c r="V12" s="52"/>
      <c r="W12" s="52"/>
      <c r="X12" s="52"/>
      <c r="Y12" s="52"/>
      <c r="Z12" s="52"/>
      <c r="AA12" s="52"/>
    </row>
    <row r="13" s="12" customFormat="1" ht="162" spans="1:27">
      <c r="A13" s="117"/>
      <c r="B13" s="42" t="s">
        <v>53</v>
      </c>
      <c r="C13" s="42" t="s">
        <v>54</v>
      </c>
      <c r="D13" s="42"/>
      <c r="E13" s="40"/>
      <c r="F13" s="40" t="s">
        <v>32</v>
      </c>
      <c r="G13" s="40"/>
      <c r="H13" s="44">
        <v>1200</v>
      </c>
      <c r="I13" s="45"/>
      <c r="J13" s="46"/>
      <c r="K13" s="119"/>
      <c r="L13" s="120"/>
      <c r="M13" s="48"/>
      <c r="N13" s="63"/>
      <c r="O13" s="63"/>
      <c r="P13" s="63"/>
      <c r="Q13" s="50" t="s">
        <v>55</v>
      </c>
      <c r="R13" s="50"/>
      <c r="S13" s="51"/>
      <c r="T13" s="52"/>
      <c r="U13" s="52"/>
      <c r="V13" s="52"/>
      <c r="W13" s="52"/>
      <c r="X13" s="52"/>
      <c r="Y13" s="52"/>
      <c r="Z13" s="52"/>
      <c r="AA13" s="52"/>
    </row>
    <row r="14" s="110" customFormat="1" ht="324" spans="1:27">
      <c r="A14" s="123"/>
      <c r="B14" s="42"/>
      <c r="C14" s="42" t="s">
        <v>56</v>
      </c>
      <c r="D14" s="40"/>
      <c r="E14" s="40"/>
      <c r="F14" s="40" t="s">
        <v>32</v>
      </c>
      <c r="G14" s="40"/>
      <c r="H14" s="44">
        <v>3500</v>
      </c>
      <c r="I14" s="45"/>
      <c r="J14" s="46"/>
      <c r="K14" s="119"/>
      <c r="L14" s="120"/>
      <c r="M14" s="48"/>
      <c r="N14" s="42"/>
      <c r="O14" s="42"/>
      <c r="P14" s="42"/>
      <c r="Q14" s="50" t="s">
        <v>57</v>
      </c>
      <c r="R14" s="50"/>
      <c r="S14" s="124"/>
      <c r="T14" s="125"/>
      <c r="U14" s="125"/>
      <c r="V14" s="125"/>
      <c r="W14" s="125"/>
      <c r="X14" s="125"/>
      <c r="Y14" s="125"/>
      <c r="Z14" s="125"/>
      <c r="AA14" s="125"/>
    </row>
    <row r="15" s="12" customFormat="1" ht="105" customHeight="1" spans="1:27">
      <c r="A15" s="40" t="s">
        <v>58</v>
      </c>
      <c r="B15" s="69" t="s">
        <v>59</v>
      </c>
      <c r="C15" s="126"/>
      <c r="D15" s="127"/>
      <c r="E15" s="40"/>
      <c r="F15" s="40" t="s">
        <v>32</v>
      </c>
      <c r="G15" s="40"/>
      <c r="H15" s="44">
        <v>1600</v>
      </c>
      <c r="I15" s="45"/>
      <c r="J15" s="46"/>
      <c r="K15" s="119"/>
      <c r="L15" s="120"/>
      <c r="M15" s="48"/>
      <c r="N15" s="121"/>
      <c r="O15" s="63"/>
      <c r="P15" s="63"/>
      <c r="Q15" s="121" t="s">
        <v>60</v>
      </c>
      <c r="R15" s="122" t="s">
        <v>61</v>
      </c>
      <c r="S15" s="51"/>
      <c r="T15" s="52"/>
      <c r="U15" s="52"/>
      <c r="V15" s="52"/>
      <c r="W15" s="52"/>
      <c r="X15" s="52"/>
      <c r="Y15" s="52"/>
      <c r="Z15" s="52"/>
      <c r="AA15" s="52"/>
    </row>
    <row r="16" s="12" customFormat="1" ht="121.5" spans="1:27">
      <c r="A16" s="123" t="s">
        <v>62</v>
      </c>
      <c r="B16" s="42" t="s">
        <v>63</v>
      </c>
      <c r="C16" s="42" t="s">
        <v>64</v>
      </c>
      <c r="D16" s="42"/>
      <c r="E16" s="40"/>
      <c r="F16" s="40" t="s">
        <v>32</v>
      </c>
      <c r="G16" s="40"/>
      <c r="H16" s="44">
        <v>3500</v>
      </c>
      <c r="I16" s="45"/>
      <c r="J16" s="46"/>
      <c r="K16" s="119"/>
      <c r="L16" s="120"/>
      <c r="M16" s="48"/>
      <c r="N16" s="63" t="s">
        <v>65</v>
      </c>
      <c r="O16" s="63"/>
      <c r="P16" s="63"/>
      <c r="Q16" s="50" t="s">
        <v>66</v>
      </c>
      <c r="R16" s="50"/>
      <c r="S16" s="51"/>
      <c r="T16" s="52"/>
      <c r="U16" s="52"/>
      <c r="V16" s="52"/>
      <c r="W16" s="52"/>
      <c r="X16" s="52"/>
      <c r="Y16" s="52"/>
      <c r="Z16" s="52"/>
      <c r="AA16" s="52"/>
    </row>
    <row r="17" s="12" customFormat="1" ht="101.25" spans="1:184">
      <c r="A17" s="128"/>
      <c r="B17" s="40" t="s">
        <v>67</v>
      </c>
      <c r="C17" s="40" t="s">
        <v>68</v>
      </c>
      <c r="D17" s="40"/>
      <c r="E17" s="40"/>
      <c r="F17" s="40" t="s">
        <v>32</v>
      </c>
      <c r="G17" s="40"/>
      <c r="H17" s="44">
        <v>3500</v>
      </c>
      <c r="I17" s="45"/>
      <c r="J17" s="46"/>
      <c r="K17" s="119"/>
      <c r="L17" s="120"/>
      <c r="M17" s="48"/>
      <c r="N17" s="63"/>
      <c r="O17" s="63"/>
      <c r="P17" s="63"/>
      <c r="Q17" s="50" t="s">
        <v>69</v>
      </c>
      <c r="R17" s="50"/>
      <c r="S17" s="51"/>
      <c r="T17" s="52"/>
      <c r="U17" s="52"/>
      <c r="V17" s="52"/>
      <c r="W17" s="52"/>
      <c r="X17" s="52"/>
      <c r="Y17" s="52"/>
      <c r="Z17" s="52"/>
      <c r="AA17" s="52"/>
    </row>
    <row r="18" s="12" customFormat="1" ht="81" spans="1:184">
      <c r="A18" s="128"/>
      <c r="B18" s="40"/>
      <c r="C18" s="40" t="s">
        <v>70</v>
      </c>
      <c r="D18" s="40"/>
      <c r="E18" s="40"/>
      <c r="F18" s="40" t="s">
        <v>32</v>
      </c>
      <c r="G18" s="40"/>
      <c r="H18" s="44">
        <v>3500</v>
      </c>
      <c r="I18" s="45"/>
      <c r="J18" s="46"/>
      <c r="K18" s="119"/>
      <c r="L18" s="120"/>
      <c r="M18" s="48"/>
      <c r="N18" s="129" t="s">
        <v>71</v>
      </c>
      <c r="O18" s="129"/>
      <c r="P18" s="129"/>
      <c r="Q18" s="121" t="s">
        <v>72</v>
      </c>
      <c r="R18" s="50"/>
      <c r="S18" s="51"/>
      <c r="T18" s="52"/>
      <c r="U18" s="52"/>
      <c r="V18" s="52"/>
      <c r="W18" s="52"/>
      <c r="X18" s="52"/>
      <c r="Y18" s="52"/>
      <c r="Z18" s="52"/>
      <c r="AA18" s="52"/>
    </row>
    <row r="19" s="12" customFormat="1" ht="324" spans="1:184">
      <c r="A19" s="128"/>
      <c r="B19" s="40"/>
      <c r="C19" s="40" t="s">
        <v>73</v>
      </c>
      <c r="D19" s="40"/>
      <c r="E19" s="40"/>
      <c r="F19" s="40" t="s">
        <v>32</v>
      </c>
      <c r="G19" s="40"/>
      <c r="H19" s="44">
        <v>4000</v>
      </c>
      <c r="I19" s="45"/>
      <c r="J19" s="46"/>
      <c r="K19" s="119"/>
      <c r="L19" s="120"/>
      <c r="M19" s="48"/>
      <c r="N19" s="63" t="s">
        <v>74</v>
      </c>
      <c r="O19" s="63"/>
      <c r="P19" s="63"/>
      <c r="Q19" s="50" t="s">
        <v>75</v>
      </c>
      <c r="R19" s="50"/>
      <c r="S19" s="51"/>
      <c r="T19" s="52"/>
      <c r="U19" s="52"/>
      <c r="V19" s="52"/>
      <c r="W19" s="52"/>
      <c r="X19" s="52"/>
      <c r="Y19" s="52"/>
      <c r="Z19" s="52"/>
      <c r="AA19" s="52"/>
    </row>
    <row r="20" s="12" customFormat="1" ht="141.75" spans="1:184">
      <c r="A20" s="128" t="s">
        <v>76</v>
      </c>
      <c r="B20" s="40" t="s">
        <v>77</v>
      </c>
      <c r="C20" s="40" t="s">
        <v>77</v>
      </c>
      <c r="D20" s="40"/>
      <c r="E20" s="40"/>
      <c r="F20" s="40" t="s">
        <v>32</v>
      </c>
      <c r="G20" s="40"/>
      <c r="H20" s="44">
        <v>4000</v>
      </c>
      <c r="I20" s="45"/>
      <c r="J20" s="46"/>
      <c r="K20" s="119"/>
      <c r="L20" s="120"/>
      <c r="M20" s="48"/>
      <c r="N20" s="63"/>
      <c r="O20" s="63"/>
      <c r="P20" s="63"/>
      <c r="Q20" s="130" t="s">
        <v>78</v>
      </c>
      <c r="R20" s="131" t="s">
        <v>79</v>
      </c>
      <c r="S20" s="51"/>
      <c r="T20" s="52"/>
      <c r="U20" s="52"/>
      <c r="V20" s="52"/>
      <c r="W20" s="52"/>
      <c r="X20" s="52"/>
      <c r="Y20" s="52"/>
      <c r="Z20" s="52"/>
      <c r="AA20" s="52"/>
    </row>
    <row r="21" s="12" customFormat="1" ht="101.25" spans="1:184">
      <c r="A21" s="128"/>
      <c r="B21" s="40" t="s">
        <v>80</v>
      </c>
      <c r="C21" s="40" t="s">
        <v>81</v>
      </c>
      <c r="D21" s="40"/>
      <c r="E21" s="40"/>
      <c r="F21" s="40" t="s">
        <v>32</v>
      </c>
      <c r="G21" s="40"/>
      <c r="H21" s="44">
        <v>4000</v>
      </c>
      <c r="I21" s="45"/>
      <c r="J21" s="46"/>
      <c r="K21" s="119"/>
      <c r="L21" s="120"/>
      <c r="M21" s="48"/>
      <c r="N21" s="63"/>
      <c r="O21" s="63"/>
      <c r="P21" s="63"/>
      <c r="Q21" s="130" t="s">
        <v>82</v>
      </c>
      <c r="R21" s="131" t="s">
        <v>83</v>
      </c>
      <c r="S21" s="51"/>
      <c r="T21" s="52"/>
      <c r="U21" s="52"/>
      <c r="V21" s="52"/>
      <c r="W21" s="52"/>
      <c r="X21" s="52"/>
      <c r="Y21" s="52"/>
      <c r="Z21" s="52"/>
      <c r="AA21" s="52"/>
    </row>
    <row r="22" s="12" customFormat="1" ht="409.5" spans="1:184">
      <c r="A22" s="128"/>
      <c r="B22" s="40" t="s">
        <v>84</v>
      </c>
      <c r="C22" s="40" t="s">
        <v>85</v>
      </c>
      <c r="D22" s="40"/>
      <c r="E22" s="40"/>
      <c r="F22" s="40" t="s">
        <v>32</v>
      </c>
      <c r="G22" s="40"/>
      <c r="H22" s="44">
        <v>4000</v>
      </c>
      <c r="I22" s="45"/>
      <c r="J22" s="46"/>
      <c r="K22" s="119"/>
      <c r="L22" s="120"/>
      <c r="M22" s="48"/>
      <c r="N22" s="63"/>
      <c r="O22" s="63"/>
      <c r="P22" s="63"/>
      <c r="Q22" s="130" t="s">
        <v>86</v>
      </c>
      <c r="R22" s="131" t="s">
        <v>87</v>
      </c>
      <c r="S22" s="51"/>
      <c r="T22" s="52"/>
      <c r="U22" s="52"/>
      <c r="V22" s="52"/>
      <c r="W22" s="52"/>
      <c r="X22" s="52"/>
      <c r="Y22" s="52"/>
      <c r="Z22" s="52"/>
      <c r="AA22" s="52"/>
    </row>
    <row r="23" s="12" customFormat="1" ht="121.5" spans="1:184">
      <c r="A23" s="132" t="s">
        <v>88</v>
      </c>
      <c r="B23" s="40" t="s">
        <v>89</v>
      </c>
      <c r="C23" s="40"/>
      <c r="D23" s="40"/>
      <c r="E23" s="40"/>
      <c r="F23" s="40" t="s">
        <v>32</v>
      </c>
      <c r="G23" s="40"/>
      <c r="H23" s="44">
        <v>7000</v>
      </c>
      <c r="I23" s="45"/>
      <c r="J23" s="46"/>
      <c r="K23" s="119"/>
      <c r="L23" s="120"/>
      <c r="M23" s="48"/>
      <c r="N23" s="63"/>
      <c r="O23" s="63"/>
      <c r="P23" s="63"/>
      <c r="Q23" s="50" t="s">
        <v>90</v>
      </c>
      <c r="R23" s="50"/>
      <c r="S23" s="51"/>
      <c r="T23" s="52"/>
      <c r="U23" s="52"/>
      <c r="V23" s="52"/>
      <c r="W23" s="52"/>
      <c r="X23" s="52"/>
      <c r="Y23" s="52"/>
      <c r="Z23" s="52"/>
      <c r="AA23" s="52"/>
    </row>
    <row r="24" s="12" customFormat="1" ht="40.5" spans="1:184">
      <c r="A24" s="133"/>
      <c r="B24" s="40" t="s">
        <v>91</v>
      </c>
      <c r="C24" s="40"/>
      <c r="D24" s="40"/>
      <c r="E24" s="40"/>
      <c r="F24" s="40" t="s">
        <v>32</v>
      </c>
      <c r="G24" s="40"/>
      <c r="H24" s="44">
        <v>7000</v>
      </c>
      <c r="I24" s="45"/>
      <c r="J24" s="46"/>
      <c r="K24" s="134"/>
      <c r="L24" s="135"/>
      <c r="M24" s="48"/>
      <c r="N24" s="63" t="s">
        <v>92</v>
      </c>
      <c r="O24" s="63"/>
      <c r="P24" s="63"/>
      <c r="Q24" s="50" t="s">
        <v>93</v>
      </c>
      <c r="R24" s="50"/>
      <c r="S24" s="51"/>
      <c r="T24" s="52"/>
      <c r="U24" s="52"/>
      <c r="V24" s="52"/>
      <c r="W24" s="52"/>
      <c r="X24" s="52"/>
      <c r="Y24" s="52"/>
      <c r="Z24" s="52"/>
      <c r="AA24" s="52"/>
    </row>
    <row r="25" s="12" customFormat="1" ht="141.75" spans="1:184">
      <c r="A25" s="136" t="s">
        <v>28</v>
      </c>
      <c r="B25" s="118" t="s">
        <v>94</v>
      </c>
      <c r="C25" s="137" t="s">
        <v>95</v>
      </c>
      <c r="D25" s="138"/>
      <c r="E25" s="139" t="s">
        <v>96</v>
      </c>
      <c r="F25" s="139" t="s">
        <v>32</v>
      </c>
      <c r="G25" s="139">
        <v>20</v>
      </c>
      <c r="H25" s="140">
        <v>3000</v>
      </c>
      <c r="I25" s="141"/>
      <c r="J25" s="142"/>
      <c r="K25" s="143" t="s">
        <v>33</v>
      </c>
      <c r="L25" s="144">
        <v>150</v>
      </c>
      <c r="M25" s="145">
        <f>IF(I25=1,H25+L25*(J25-G25),0)</f>
        <v>0</v>
      </c>
      <c r="N25" s="146"/>
      <c r="O25" s="147"/>
      <c r="P25" s="147"/>
      <c r="Q25" s="148" t="s">
        <v>97</v>
      </c>
      <c r="R25" s="149"/>
      <c r="S25" s="51"/>
      <c r="T25" s="52"/>
      <c r="U25" s="52"/>
      <c r="V25" s="52"/>
      <c r="W25" s="52"/>
      <c r="X25" s="52"/>
      <c r="Y25" s="52"/>
      <c r="Z25" s="52"/>
      <c r="AA25" s="52"/>
    </row>
    <row r="26" s="111" customFormat="1" spans="1:184">
      <c r="A26" s="150"/>
      <c r="B26" s="81"/>
      <c r="C26" s="69" t="s">
        <v>98</v>
      </c>
      <c r="D26" s="127"/>
      <c r="E26" s="81" t="s">
        <v>96</v>
      </c>
      <c r="F26" s="42" t="s">
        <v>32</v>
      </c>
      <c r="G26" s="43" t="s">
        <v>33</v>
      </c>
      <c r="H26" s="44">
        <v>0</v>
      </c>
      <c r="I26" s="151"/>
      <c r="J26" s="86"/>
      <c r="K26" s="152" t="s">
        <v>33</v>
      </c>
      <c r="L26" s="152" t="s">
        <v>33</v>
      </c>
      <c r="M26" s="153">
        <f>IF(I26=1,H26*(J26),0)</f>
        <v>0</v>
      </c>
      <c r="N26" s="63" t="s">
        <v>99</v>
      </c>
      <c r="O26" s="147"/>
      <c r="P26" s="147"/>
      <c r="Q26" s="148" t="s">
        <v>100</v>
      </c>
      <c r="R26" s="75"/>
      <c r="S26" s="154"/>
      <c r="T26" s="155"/>
      <c r="U26" s="155"/>
      <c r="V26" s="155"/>
      <c r="W26" s="155"/>
      <c r="X26" s="155"/>
      <c r="Y26" s="155"/>
      <c r="Z26" s="155"/>
      <c r="AA26" s="155"/>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c r="DH26" s="156"/>
      <c r="DI26" s="156"/>
      <c r="DJ26" s="156"/>
      <c r="DK26" s="156"/>
      <c r="DL26" s="156"/>
      <c r="DM26" s="156"/>
      <c r="DN26" s="156"/>
      <c r="DO26" s="156"/>
      <c r="DP26" s="156"/>
      <c r="DQ26" s="156"/>
      <c r="DR26" s="156"/>
      <c r="DS26" s="156"/>
      <c r="DT26" s="156"/>
      <c r="DU26" s="156"/>
      <c r="DV26" s="156"/>
      <c r="DW26" s="156"/>
      <c r="DX26" s="156"/>
      <c r="DY26" s="156"/>
      <c r="DZ26" s="156"/>
      <c r="EA26" s="156"/>
      <c r="EB26" s="156"/>
      <c r="EC26" s="156"/>
      <c r="ED26" s="156"/>
      <c r="EE26" s="156"/>
      <c r="EF26" s="156"/>
      <c r="EG26" s="156"/>
      <c r="EH26" s="156"/>
      <c r="EI26" s="156"/>
      <c r="EJ26" s="156"/>
      <c r="EK26" s="156"/>
      <c r="EL26" s="156"/>
      <c r="EM26" s="156"/>
      <c r="EN26" s="156"/>
      <c r="EO26" s="156"/>
      <c r="EP26" s="156"/>
      <c r="EQ26" s="156"/>
      <c r="ER26" s="156"/>
      <c r="ES26" s="156"/>
      <c r="ET26" s="156"/>
      <c r="EU26" s="156"/>
      <c r="EV26" s="156"/>
      <c r="EW26" s="156"/>
      <c r="EX26" s="156"/>
      <c r="EY26" s="156"/>
      <c r="EZ26" s="156"/>
      <c r="FA26" s="156"/>
      <c r="FB26" s="156"/>
      <c r="FC26" s="156"/>
      <c r="FD26" s="156"/>
      <c r="FE26" s="156"/>
      <c r="FF26" s="156"/>
      <c r="FG26" s="156"/>
      <c r="FH26" s="156"/>
      <c r="FI26" s="156"/>
      <c r="FJ26" s="156"/>
      <c r="FK26" s="156"/>
      <c r="FL26" s="156"/>
      <c r="FM26" s="156"/>
      <c r="FN26" s="156"/>
      <c r="FO26" s="156"/>
      <c r="FP26" s="156"/>
      <c r="FQ26" s="156"/>
      <c r="FR26" s="156"/>
      <c r="FS26" s="156"/>
      <c r="FT26" s="156"/>
      <c r="FU26" s="156"/>
      <c r="FV26" s="156"/>
      <c r="FW26" s="156"/>
      <c r="FX26" s="156"/>
      <c r="FY26" s="156"/>
      <c r="FZ26" s="156"/>
      <c r="GA26" s="156"/>
      <c r="GB26" s="156"/>
    </row>
    <row r="27" s="12" customFormat="1" ht="162" spans="1:184">
      <c r="A27" s="150"/>
      <c r="B27" s="40" t="s">
        <v>101</v>
      </c>
      <c r="C27" s="157" t="s">
        <v>102</v>
      </c>
      <c r="D27" s="158"/>
      <c r="E27" s="42" t="s">
        <v>103</v>
      </c>
      <c r="F27" s="40" t="s">
        <v>32</v>
      </c>
      <c r="G27" s="67">
        <v>1</v>
      </c>
      <c r="H27" s="54">
        <v>2000</v>
      </c>
      <c r="I27" s="45"/>
      <c r="J27" s="159"/>
      <c r="K27" s="160" t="s">
        <v>33</v>
      </c>
      <c r="L27" s="160" t="s">
        <v>33</v>
      </c>
      <c r="M27" s="161" cm="1">
        <f t="array" ref="M27">SUMPRODUCT(I27:I28,H27:H28)</f>
        <v>0</v>
      </c>
      <c r="N27" s="162" t="s">
        <v>104</v>
      </c>
      <c r="O27" s="163"/>
      <c r="P27" s="163"/>
      <c r="Q27" s="164" t="s">
        <v>105</v>
      </c>
      <c r="R27" s="165"/>
      <c r="S27" s="51"/>
      <c r="T27" s="52"/>
      <c r="U27" s="52"/>
      <c r="V27" s="52"/>
      <c r="W27" s="52"/>
      <c r="X27" s="52"/>
      <c r="Y27" s="52"/>
      <c r="Z27" s="60"/>
      <c r="AA27" s="60"/>
    </row>
    <row r="28" s="12" customFormat="1" ht="121.5" spans="1:184">
      <c r="A28" s="150"/>
      <c r="B28" s="40"/>
      <c r="C28" s="40" t="s">
        <v>106</v>
      </c>
      <c r="D28" s="40"/>
      <c r="E28" s="42" t="s">
        <v>103</v>
      </c>
      <c r="F28" s="40" t="s">
        <v>32</v>
      </c>
      <c r="G28" s="118"/>
      <c r="H28" s="54">
        <v>1000</v>
      </c>
      <c r="I28" s="45"/>
      <c r="J28" s="166"/>
      <c r="K28" s="160"/>
      <c r="L28" s="160"/>
      <c r="M28" s="161"/>
      <c r="N28" s="167" t="s">
        <v>107</v>
      </c>
      <c r="O28" s="168"/>
      <c r="P28" s="168"/>
      <c r="Q28" s="169" t="s">
        <v>108</v>
      </c>
      <c r="R28" s="165"/>
      <c r="S28" s="51"/>
      <c r="T28" s="52"/>
      <c r="U28" s="52"/>
      <c r="V28" s="52"/>
      <c r="W28" s="52"/>
      <c r="X28" s="52"/>
      <c r="Y28" s="52"/>
      <c r="Z28" s="60"/>
      <c r="AA28" s="60"/>
    </row>
    <row r="29" s="12" customFormat="1" ht="60.75" spans="1:184">
      <c r="A29" s="150"/>
      <c r="B29" s="40"/>
      <c r="C29" s="157" t="s">
        <v>109</v>
      </c>
      <c r="D29" s="158"/>
      <c r="E29" s="42" t="s">
        <v>103</v>
      </c>
      <c r="F29" s="40" t="s">
        <v>32</v>
      </c>
      <c r="G29" s="42">
        <v>1</v>
      </c>
      <c r="H29" s="54">
        <v>500</v>
      </c>
      <c r="I29" s="45"/>
      <c r="J29" s="71"/>
      <c r="K29" s="42" t="s">
        <v>33</v>
      </c>
      <c r="L29" s="42" t="s">
        <v>33</v>
      </c>
      <c r="M29" s="73">
        <f>IF(I29=1,H29*J29,0)</f>
        <v>0</v>
      </c>
      <c r="N29" s="170" t="s">
        <v>110</v>
      </c>
      <c r="O29" s="59"/>
      <c r="P29" s="59"/>
      <c r="Q29" s="122" t="s">
        <v>111</v>
      </c>
      <c r="R29" s="165"/>
      <c r="S29" s="51"/>
      <c r="T29" s="52"/>
      <c r="U29" s="52"/>
      <c r="V29" s="52"/>
      <c r="W29" s="52"/>
      <c r="X29" s="52"/>
      <c r="Y29" s="52"/>
      <c r="Z29" s="60"/>
      <c r="AA29" s="60"/>
    </row>
    <row r="30" s="12" customFormat="1" ht="41.7" customHeight="1" spans="1:184">
      <c r="A30" s="150"/>
      <c r="B30" s="40"/>
      <c r="C30" s="42" t="s">
        <v>112</v>
      </c>
      <c r="D30" s="42"/>
      <c r="E30" s="80" t="s">
        <v>103</v>
      </c>
      <c r="F30" s="42" t="s">
        <v>32</v>
      </c>
      <c r="G30" s="42">
        <v>1</v>
      </c>
      <c r="H30" s="54">
        <v>1100</v>
      </c>
      <c r="I30" s="45"/>
      <c r="J30" s="71"/>
      <c r="K30" s="152" t="s">
        <v>33</v>
      </c>
      <c r="L30" s="152" t="s">
        <v>33</v>
      </c>
      <c r="M30" s="73">
        <f>IF(AND(I30=1),H30*J30,0)</f>
        <v>0</v>
      </c>
      <c r="N30" s="59" t="s">
        <v>113</v>
      </c>
      <c r="O30" s="74"/>
      <c r="P30" s="74"/>
      <c r="Q30" s="75" t="s">
        <v>114</v>
      </c>
      <c r="R30" s="165"/>
      <c r="S30" s="51"/>
      <c r="T30" s="52"/>
      <c r="U30" s="52"/>
      <c r="V30" s="52"/>
      <c r="W30" s="52"/>
      <c r="X30" s="52"/>
      <c r="Y30" s="52"/>
      <c r="Z30" s="60"/>
      <c r="AA30" s="60"/>
    </row>
    <row r="31" s="12" customFormat="1" ht="85" customHeight="1" spans="1:184">
      <c r="A31" s="150"/>
      <c r="B31" s="40"/>
      <c r="C31" s="69" t="s">
        <v>115</v>
      </c>
      <c r="D31" s="127"/>
      <c r="E31" s="42" t="s">
        <v>116</v>
      </c>
      <c r="F31" s="40" t="s">
        <v>32</v>
      </c>
      <c r="G31" s="171">
        <v>5000</v>
      </c>
      <c r="H31" s="172">
        <v>1000</v>
      </c>
      <c r="I31" s="45"/>
      <c r="J31" s="173"/>
      <c r="K31" s="42" t="s">
        <v>33</v>
      </c>
      <c r="L31" s="174">
        <v>0.2</v>
      </c>
      <c r="M31" s="175">
        <f>IF(AND(I31=1,J31&gt;=G31),H31+L31*(J31-G31),0)</f>
        <v>0</v>
      </c>
      <c r="N31" s="59" t="s">
        <v>117</v>
      </c>
      <c r="O31" s="59"/>
      <c r="P31" s="59"/>
      <c r="Q31" s="50" t="s">
        <v>118</v>
      </c>
      <c r="R31" s="165" t="s">
        <v>119</v>
      </c>
      <c r="S31" s="51"/>
      <c r="T31" s="52"/>
      <c r="U31" s="52"/>
      <c r="V31" s="52"/>
      <c r="W31" s="52"/>
      <c r="X31" s="52"/>
      <c r="Y31" s="52"/>
      <c r="Z31" s="60"/>
      <c r="AA31" s="60"/>
    </row>
    <row r="32" s="12" customFormat="1" ht="202.5" spans="1:184">
      <c r="A32" s="150"/>
      <c r="B32" s="40"/>
      <c r="C32" s="176" t="s">
        <v>120</v>
      </c>
      <c r="D32" s="177"/>
      <c r="E32" s="67" t="s">
        <v>103</v>
      </c>
      <c r="F32" s="68" t="s">
        <v>32</v>
      </c>
      <c r="G32" s="42">
        <v>1</v>
      </c>
      <c r="H32" s="178">
        <v>500</v>
      </c>
      <c r="I32" s="45"/>
      <c r="J32" s="71"/>
      <c r="K32" s="42" t="s">
        <v>33</v>
      </c>
      <c r="L32" s="42" t="s">
        <v>33</v>
      </c>
      <c r="M32" s="73">
        <f>IF(AND(I32=1),H32*J32,0)</f>
        <v>0</v>
      </c>
      <c r="N32" s="74" t="s">
        <v>121</v>
      </c>
      <c r="O32" s="74"/>
      <c r="P32" s="74"/>
      <c r="Q32" s="75" t="s">
        <v>122</v>
      </c>
      <c r="R32" s="165"/>
      <c r="S32" s="51"/>
      <c r="T32" s="52"/>
      <c r="U32" s="52"/>
      <c r="V32" s="52"/>
      <c r="W32" s="52"/>
      <c r="X32" s="52"/>
      <c r="Y32" s="52"/>
      <c r="Z32" s="60"/>
      <c r="AA32" s="60"/>
    </row>
    <row r="33" s="13" customFormat="1" ht="182.25" spans="1:183">
      <c r="A33" s="150"/>
      <c r="B33" s="68" t="s">
        <v>123</v>
      </c>
      <c r="C33" s="69" t="s">
        <v>124</v>
      </c>
      <c r="D33" s="127"/>
      <c r="E33" s="53" t="s">
        <v>31</v>
      </c>
      <c r="F33" s="179" t="s">
        <v>32</v>
      </c>
      <c r="G33" s="179" t="s">
        <v>33</v>
      </c>
      <c r="H33" s="180">
        <v>12000</v>
      </c>
      <c r="I33" s="45"/>
      <c r="J33" s="181"/>
      <c r="K33" s="182" t="s">
        <v>125</v>
      </c>
      <c r="L33" s="180">
        <v>1200</v>
      </c>
      <c r="M33" s="153">
        <f>IF(I33=1,H33+J33*L33,0)</f>
        <v>0</v>
      </c>
      <c r="N33" s="183" t="s">
        <v>126</v>
      </c>
      <c r="O33" s="184"/>
      <c r="P33" s="184"/>
      <c r="Q33" s="131" t="s">
        <v>127</v>
      </c>
      <c r="R33" s="185"/>
      <c r="S33" s="77"/>
      <c r="T33" s="78"/>
      <c r="U33" s="78"/>
      <c r="V33" s="78"/>
      <c r="W33" s="78"/>
      <c r="X33" s="78"/>
      <c r="Y33" s="78"/>
      <c r="Z33" s="78"/>
      <c r="AA33" s="78"/>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c r="ET33" s="79"/>
      <c r="EU33" s="79"/>
      <c r="EV33" s="79"/>
      <c r="EW33" s="79"/>
      <c r="EX33" s="79"/>
      <c r="EY33" s="79"/>
      <c r="EZ33" s="79"/>
      <c r="FA33" s="79"/>
      <c r="FB33" s="79"/>
      <c r="FC33" s="79"/>
      <c r="FD33" s="79"/>
      <c r="FE33" s="79"/>
      <c r="FF33" s="79"/>
      <c r="FG33" s="79"/>
      <c r="FH33" s="79"/>
      <c r="FI33" s="79"/>
      <c r="FJ33" s="79"/>
      <c r="FK33" s="79"/>
      <c r="FL33" s="79"/>
      <c r="FM33" s="79"/>
      <c r="FN33" s="79"/>
      <c r="FO33" s="79"/>
      <c r="FP33" s="79"/>
      <c r="FQ33" s="79"/>
      <c r="FR33" s="79"/>
      <c r="FS33" s="79"/>
      <c r="FT33" s="79"/>
      <c r="FU33" s="79"/>
      <c r="FV33" s="79"/>
      <c r="FW33" s="79"/>
      <c r="FX33" s="79"/>
      <c r="FY33" s="79"/>
      <c r="FZ33" s="79"/>
      <c r="GA33" s="79"/>
    </row>
    <row r="34" s="13" customFormat="1" ht="121.5" spans="1:183">
      <c r="A34" s="150"/>
      <c r="B34" s="186"/>
      <c r="C34" s="69" t="s">
        <v>128</v>
      </c>
      <c r="D34" s="127"/>
      <c r="E34" s="53" t="s">
        <v>96</v>
      </c>
      <c r="F34" s="179" t="s">
        <v>32</v>
      </c>
      <c r="G34" s="179">
        <v>20</v>
      </c>
      <c r="H34" s="180">
        <v>2400</v>
      </c>
      <c r="I34" s="45"/>
      <c r="J34" s="181"/>
      <c r="K34" s="182" t="s">
        <v>129</v>
      </c>
      <c r="L34" s="187">
        <v>120</v>
      </c>
      <c r="M34" s="145">
        <f>IF(I34=1,H34+L34*(J34-G34),0)</f>
        <v>0</v>
      </c>
      <c r="N34" s="188" t="s">
        <v>130</v>
      </c>
      <c r="O34" s="188"/>
      <c r="P34" s="188"/>
      <c r="Q34" s="189" t="s">
        <v>131</v>
      </c>
      <c r="R34" s="185"/>
      <c r="S34" s="77"/>
      <c r="T34" s="78"/>
      <c r="U34" s="78"/>
      <c r="V34" s="78"/>
      <c r="W34" s="78"/>
      <c r="X34" s="78"/>
      <c r="Y34" s="78"/>
      <c r="Z34" s="78"/>
      <c r="AA34" s="78"/>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c r="CC34" s="79"/>
      <c r="CD34" s="79"/>
      <c r="CE34" s="79"/>
      <c r="CF34" s="79"/>
      <c r="CG34" s="79"/>
      <c r="CH34" s="79"/>
      <c r="CI34" s="79"/>
      <c r="CJ34" s="79"/>
      <c r="CK34" s="79"/>
      <c r="CL34" s="79"/>
      <c r="CM34" s="79"/>
      <c r="CN34" s="79"/>
      <c r="CO34" s="79"/>
      <c r="CP34" s="79"/>
      <c r="CQ34" s="79"/>
      <c r="CR34" s="79"/>
      <c r="CS34" s="79"/>
      <c r="CT34" s="79"/>
      <c r="CU34" s="79"/>
      <c r="CV34" s="79"/>
      <c r="CW34" s="79"/>
      <c r="CX34" s="79"/>
      <c r="CY34" s="79"/>
      <c r="CZ34" s="79"/>
      <c r="DA34" s="79"/>
      <c r="DB34" s="79"/>
      <c r="DC34" s="79"/>
      <c r="DD34" s="79"/>
      <c r="DE34" s="79"/>
      <c r="DF34" s="79"/>
      <c r="DG34" s="79"/>
      <c r="DH34" s="79"/>
      <c r="DI34" s="79"/>
      <c r="DJ34" s="79"/>
      <c r="DK34" s="79"/>
      <c r="DL34" s="79"/>
      <c r="DM34" s="79"/>
      <c r="DN34" s="79"/>
      <c r="DO34" s="79"/>
      <c r="DP34" s="79"/>
      <c r="DQ34" s="79"/>
      <c r="DR34" s="79"/>
      <c r="DS34" s="79"/>
      <c r="DT34" s="79"/>
      <c r="DU34" s="79"/>
      <c r="DV34" s="79"/>
      <c r="DW34" s="79"/>
      <c r="DX34" s="79"/>
      <c r="DY34" s="79"/>
      <c r="DZ34" s="79"/>
      <c r="EA34" s="79"/>
      <c r="EB34" s="79"/>
      <c r="EC34" s="79"/>
      <c r="ED34" s="79"/>
      <c r="EE34" s="79"/>
      <c r="EF34" s="79"/>
      <c r="EG34" s="79"/>
      <c r="EH34" s="79"/>
      <c r="EI34" s="79"/>
      <c r="EJ34" s="79"/>
      <c r="EK34" s="79"/>
      <c r="EL34" s="79"/>
      <c r="EM34" s="79"/>
      <c r="EN34" s="79"/>
      <c r="EO34" s="79"/>
      <c r="EP34" s="79"/>
      <c r="EQ34" s="79"/>
      <c r="ER34" s="79"/>
      <c r="ES34" s="79"/>
      <c r="ET34" s="79"/>
      <c r="EU34" s="79"/>
      <c r="EV34" s="79"/>
      <c r="EW34" s="79"/>
      <c r="EX34" s="79"/>
      <c r="EY34" s="79"/>
      <c r="EZ34" s="79"/>
      <c r="FA34" s="79"/>
      <c r="FB34" s="79"/>
      <c r="FC34" s="79"/>
      <c r="FD34" s="79"/>
      <c r="FE34" s="79"/>
      <c r="FF34" s="79"/>
      <c r="FG34" s="79"/>
      <c r="FH34" s="79"/>
      <c r="FI34" s="79"/>
      <c r="FJ34" s="79"/>
      <c r="FK34" s="79"/>
      <c r="FL34" s="79"/>
      <c r="FM34" s="79"/>
      <c r="FN34" s="79"/>
      <c r="FO34" s="79"/>
      <c r="FP34" s="79"/>
      <c r="FQ34" s="79"/>
      <c r="FR34" s="79"/>
      <c r="FS34" s="79"/>
      <c r="FT34" s="79"/>
      <c r="FU34" s="79"/>
      <c r="FV34" s="79"/>
      <c r="FW34" s="79"/>
      <c r="FX34" s="79"/>
      <c r="FY34" s="79"/>
      <c r="FZ34" s="79"/>
      <c r="GA34" s="79"/>
    </row>
    <row r="35" s="12" customFormat="1" ht="60.75" spans="1:183">
      <c r="A35" s="150"/>
      <c r="B35" s="67" t="s">
        <v>132</v>
      </c>
      <c r="C35" s="190" t="s">
        <v>132</v>
      </c>
      <c r="D35" s="150"/>
      <c r="E35" s="191" t="s">
        <v>133</v>
      </c>
      <c r="F35" s="191" t="s">
        <v>32</v>
      </c>
      <c r="G35" s="81">
        <v>1</v>
      </c>
      <c r="H35" s="192">
        <v>2100</v>
      </c>
      <c r="I35" s="193"/>
      <c r="J35" s="181"/>
      <c r="K35" s="80" t="s">
        <v>33</v>
      </c>
      <c r="L35" s="80" t="s">
        <v>33</v>
      </c>
      <c r="M35" s="73">
        <f>IF(AND(I35=1),H35*J35,0)</f>
        <v>0</v>
      </c>
      <c r="N35" s="63"/>
      <c r="O35" s="146"/>
      <c r="P35" s="146"/>
      <c r="Q35" s="194" t="s">
        <v>134</v>
      </c>
      <c r="R35" s="195" t="s">
        <v>135</v>
      </c>
      <c r="S35" s="51"/>
      <c r="T35" s="52"/>
      <c r="U35" s="52"/>
      <c r="V35" s="52"/>
      <c r="W35" s="52"/>
      <c r="X35" s="52"/>
      <c r="Y35" s="52"/>
      <c r="Z35" s="60"/>
      <c r="AA35" s="60"/>
    </row>
    <row r="36" s="12" customFormat="1" ht="162" spans="1:183">
      <c r="A36" s="196" t="s">
        <v>136</v>
      </c>
      <c r="B36" s="197" t="s">
        <v>137</v>
      </c>
      <c r="C36" s="198" t="s">
        <v>138</v>
      </c>
      <c r="D36" s="198"/>
      <c r="E36" s="198" t="s">
        <v>139</v>
      </c>
      <c r="F36" s="199" t="s">
        <v>32</v>
      </c>
      <c r="G36" s="200">
        <v>50</v>
      </c>
      <c r="H36" s="201">
        <v>8000</v>
      </c>
      <c r="I36" s="202"/>
      <c r="J36" s="173"/>
      <c r="K36" s="203" t="s">
        <v>140</v>
      </c>
      <c r="L36" s="204">
        <v>100</v>
      </c>
      <c r="M36" s="205">
        <f>IF(AND(I36=1,J36&lt;=50),L36*(J36-50)+H36,IF(AND(I36=1,J36&gt;50,J36&lt;=100),L36*(J36-50)+H36,0))</f>
        <v>0</v>
      </c>
      <c r="N36" s="206"/>
      <c r="O36" s="207"/>
      <c r="P36" s="208"/>
      <c r="Q36" s="209" t="s">
        <v>141</v>
      </c>
      <c r="R36" s="210"/>
      <c r="S36" s="51"/>
      <c r="T36" s="52"/>
      <c r="U36" s="52"/>
      <c r="V36" s="52"/>
      <c r="W36" s="52"/>
      <c r="X36" s="52"/>
      <c r="Y36" s="52"/>
      <c r="Z36" s="52"/>
      <c r="AA36" s="52"/>
    </row>
    <row r="37" s="12" customFormat="1" ht="72.75" customHeight="1" spans="1:183">
      <c r="A37" s="196"/>
      <c r="B37" s="211"/>
      <c r="C37" s="212" t="s">
        <v>142</v>
      </c>
      <c r="D37" s="213"/>
      <c r="E37" s="214" t="s">
        <v>96</v>
      </c>
      <c r="F37" s="215" t="s">
        <v>32</v>
      </c>
      <c r="G37" s="215">
        <v>10</v>
      </c>
      <c r="H37" s="216">
        <v>5000</v>
      </c>
      <c r="I37" s="217"/>
      <c r="J37" s="71"/>
      <c r="K37" s="204" t="s">
        <v>33</v>
      </c>
      <c r="L37" s="218">
        <v>300</v>
      </c>
      <c r="M37" s="219">
        <f>IF(I37=1,H37+(J37-10)*L37,0)</f>
        <v>0</v>
      </c>
      <c r="N37" s="220"/>
      <c r="O37" s="220"/>
      <c r="P37" s="220"/>
      <c r="Q37" s="221" t="s">
        <v>143</v>
      </c>
      <c r="R37" s="221" t="s">
        <v>144</v>
      </c>
      <c r="S37" s="51"/>
      <c r="T37" s="52"/>
      <c r="U37" s="52"/>
      <c r="V37" s="52"/>
      <c r="W37" s="52"/>
      <c r="X37" s="52"/>
      <c r="Y37" s="52"/>
      <c r="Z37" s="52"/>
      <c r="AA37" s="52"/>
    </row>
    <row r="38" s="12" customFormat="1" ht="167.25" customHeight="1" spans="1:183">
      <c r="A38" s="222"/>
      <c r="B38" s="200" t="s">
        <v>145</v>
      </c>
      <c r="C38" s="198" t="s">
        <v>146</v>
      </c>
      <c r="D38" s="198"/>
      <c r="E38" s="198" t="s">
        <v>147</v>
      </c>
      <c r="F38" s="200" t="s">
        <v>32</v>
      </c>
      <c r="G38" s="223" t="s">
        <v>148</v>
      </c>
      <c r="H38" s="224">
        <v>13800</v>
      </c>
      <c r="I38" s="225"/>
      <c r="J38" s="173"/>
      <c r="K38" s="226" t="s">
        <v>33</v>
      </c>
      <c r="L38" s="227" t="s">
        <v>33</v>
      </c>
      <c r="M38" s="175">
        <f>IF(I38=1,J38*H38,0)</f>
        <v>0</v>
      </c>
      <c r="N38" s="228"/>
      <c r="O38" s="207"/>
      <c r="P38" s="207"/>
      <c r="Q38" s="229" t="s">
        <v>149</v>
      </c>
      <c r="R38" s="230"/>
      <c r="S38" s="51"/>
      <c r="T38" s="52"/>
      <c r="U38" s="52"/>
      <c r="V38" s="52"/>
      <c r="W38" s="52"/>
      <c r="X38" s="52"/>
      <c r="Y38" s="52"/>
      <c r="Z38" s="52"/>
      <c r="AA38" s="52"/>
    </row>
    <row r="39" s="12" customFormat="1" ht="81" spans="1:183">
      <c r="A39" s="231" t="s">
        <v>150</v>
      </c>
      <c r="B39" s="40" t="s">
        <v>151</v>
      </c>
      <c r="C39" s="40"/>
      <c r="D39" s="40"/>
      <c r="E39" s="42" t="s">
        <v>152</v>
      </c>
      <c r="F39" s="150" t="s">
        <v>32</v>
      </c>
      <c r="G39" s="186" t="s">
        <v>33</v>
      </c>
      <c r="H39" s="232">
        <v>1500</v>
      </c>
      <c r="I39" s="233"/>
      <c r="J39" s="234"/>
      <c r="K39" s="44" t="s">
        <v>33</v>
      </c>
      <c r="L39" s="44" t="s">
        <v>33</v>
      </c>
      <c r="M39" s="175">
        <f>IF(I39=1,H39,0)</f>
        <v>0</v>
      </c>
      <c r="N39" s="235"/>
      <c r="O39" s="118"/>
      <c r="P39" s="42"/>
      <c r="Q39" s="75" t="s">
        <v>153</v>
      </c>
      <c r="R39" s="75"/>
      <c r="S39" s="51"/>
      <c r="T39" s="52"/>
      <c r="U39" s="52"/>
      <c r="V39" s="52"/>
      <c r="W39" s="52"/>
      <c r="X39" s="52"/>
      <c r="Y39" s="52"/>
      <c r="Z39" s="60"/>
      <c r="AA39" s="60"/>
    </row>
    <row r="40" s="12" customFormat="1" ht="60.75" spans="1:183">
      <c r="A40" s="235"/>
      <c r="B40" s="42" t="s">
        <v>154</v>
      </c>
      <c r="C40" s="42"/>
      <c r="D40" s="42"/>
      <c r="E40" s="67" t="s">
        <v>155</v>
      </c>
      <c r="F40" s="68" t="s">
        <v>32</v>
      </c>
      <c r="G40" s="42" t="s">
        <v>33</v>
      </c>
      <c r="H40" s="42" t="s">
        <v>33</v>
      </c>
      <c r="I40" s="236"/>
      <c r="J40" s="181"/>
      <c r="K40" s="42" t="s">
        <v>33</v>
      </c>
      <c r="L40" s="237">
        <v>5000</v>
      </c>
      <c r="M40" s="153">
        <f>IF(I40=1,J40*L40,0)</f>
        <v>0</v>
      </c>
      <c r="N40" s="67"/>
      <c r="O40" s="67"/>
      <c r="P40" s="67"/>
      <c r="Q40" s="75" t="s">
        <v>156</v>
      </c>
      <c r="R40" s="75"/>
      <c r="S40" s="51"/>
      <c r="T40" s="52"/>
      <c r="U40" s="52"/>
      <c r="V40" s="52"/>
      <c r="W40" s="52"/>
      <c r="X40" s="52"/>
      <c r="Y40" s="52"/>
      <c r="Z40" s="60"/>
      <c r="AA40" s="60"/>
    </row>
    <row r="41" s="12" customFormat="1" ht="60.75" spans="1:183">
      <c r="A41" s="235"/>
      <c r="B41" s="126" t="s">
        <v>157</v>
      </c>
      <c r="C41" s="126"/>
      <c r="D41" s="127"/>
      <c r="E41" s="42" t="s">
        <v>96</v>
      </c>
      <c r="F41" s="41" t="s">
        <v>32</v>
      </c>
      <c r="G41" s="42" t="s">
        <v>33</v>
      </c>
      <c r="H41" s="54" t="s">
        <v>33</v>
      </c>
      <c r="I41" s="151"/>
      <c r="J41" s="181"/>
      <c r="K41" s="42" t="s">
        <v>33</v>
      </c>
      <c r="L41" s="54">
        <v>60</v>
      </c>
      <c r="M41" s="153">
        <f>IF(I41=1,L41*J41,0)</f>
        <v>0</v>
      </c>
      <c r="N41" s="67"/>
      <c r="O41" s="67"/>
      <c r="P41" s="67"/>
      <c r="Q41" s="75" t="s">
        <v>158</v>
      </c>
      <c r="R41" s="75"/>
      <c r="S41" s="51"/>
      <c r="T41" s="52"/>
      <c r="U41" s="52"/>
      <c r="V41" s="52"/>
      <c r="W41" s="52"/>
      <c r="X41" s="52"/>
      <c r="Y41" s="52"/>
      <c r="Z41" s="60"/>
      <c r="AA41" s="60"/>
    </row>
    <row r="42" s="12" customFormat="1" spans="1:183">
      <c r="A42" s="235"/>
      <c r="B42" s="238" t="s">
        <v>159</v>
      </c>
      <c r="C42" s="238"/>
      <c r="D42" s="177"/>
      <c r="E42" s="239" t="s">
        <v>160</v>
      </c>
      <c r="F42" s="239" t="s">
        <v>32</v>
      </c>
      <c r="G42" s="239">
        <v>10</v>
      </c>
      <c r="H42" s="240">
        <v>6000</v>
      </c>
      <c r="I42" s="241"/>
      <c r="J42" s="242"/>
      <c r="K42" s="243" t="s">
        <v>161</v>
      </c>
      <c r="L42" s="244">
        <v>580</v>
      </c>
      <c r="M42" s="245" cm="1">
        <f t="array" ref="M42">IF(I42=1,H42+SUMPRODUCT(TEXT(J42-{10,50},"0;!0")*{580,-100}),0)</f>
        <v>0</v>
      </c>
      <c r="N42" s="67"/>
      <c r="O42" s="67" t="s">
        <v>24</v>
      </c>
      <c r="P42" s="67"/>
      <c r="Q42" s="74" t="s">
        <v>162</v>
      </c>
      <c r="R42" s="74" t="s">
        <v>163</v>
      </c>
      <c r="S42" s="51"/>
      <c r="T42" s="52"/>
      <c r="U42" s="52"/>
      <c r="V42" s="52"/>
      <c r="W42" s="52"/>
      <c r="X42" s="52"/>
      <c r="Y42" s="52"/>
      <c r="Z42" s="60"/>
      <c r="AA42" s="60"/>
    </row>
    <row r="43" s="12" customFormat="1" spans="1:183">
      <c r="A43" s="235"/>
      <c r="B43" s="246"/>
      <c r="C43" s="246"/>
      <c r="D43" s="247"/>
      <c r="E43" s="239"/>
      <c r="F43" s="239"/>
      <c r="G43" s="239"/>
      <c r="H43" s="240"/>
      <c r="I43" s="241"/>
      <c r="J43" s="242"/>
      <c r="K43" s="248" t="s">
        <v>164</v>
      </c>
      <c r="L43" s="244">
        <v>480</v>
      </c>
      <c r="M43" s="249"/>
      <c r="N43" s="118"/>
      <c r="O43" s="118"/>
      <c r="P43" s="118"/>
      <c r="Q43" s="250"/>
      <c r="R43" s="250"/>
      <c r="S43" s="51"/>
      <c r="T43" s="52"/>
      <c r="U43" s="52"/>
      <c r="V43" s="52"/>
      <c r="W43" s="52"/>
      <c r="X43" s="52"/>
      <c r="Y43" s="52"/>
      <c r="Z43" s="60"/>
      <c r="AA43" s="60"/>
    </row>
    <row r="44" s="12" customFormat="1" ht="81" spans="1:183">
      <c r="A44" s="235"/>
      <c r="B44" s="126" t="s">
        <v>165</v>
      </c>
      <c r="C44" s="126"/>
      <c r="D44" s="127"/>
      <c r="E44" s="42" t="s">
        <v>96</v>
      </c>
      <c r="F44" s="239" t="s">
        <v>32</v>
      </c>
      <c r="G44" s="42">
        <v>50</v>
      </c>
      <c r="H44" s="54">
        <v>3000</v>
      </c>
      <c r="I44" s="151"/>
      <c r="J44" s="251"/>
      <c r="K44" s="42" t="s">
        <v>164</v>
      </c>
      <c r="L44" s="54">
        <v>20</v>
      </c>
      <c r="M44" s="252">
        <f>IF(I44=1,H44+L44*(J44-G44),0)</f>
        <v>0</v>
      </c>
      <c r="N44" s="67"/>
      <c r="O44" s="67"/>
      <c r="P44" s="67"/>
      <c r="Q44" s="253" t="s">
        <v>166</v>
      </c>
      <c r="R44" s="75"/>
      <c r="S44" s="51"/>
      <c r="T44" s="52"/>
      <c r="U44" s="52"/>
      <c r="V44" s="52"/>
      <c r="W44" s="52"/>
      <c r="X44" s="52"/>
      <c r="Y44" s="52"/>
      <c r="Z44" s="60"/>
      <c r="AA44" s="60"/>
    </row>
    <row r="45" s="12" customFormat="1" ht="40.5" spans="1:183">
      <c r="A45" s="235"/>
      <c r="B45" s="126" t="s">
        <v>167</v>
      </c>
      <c r="C45" s="126"/>
      <c r="D45" s="127"/>
      <c r="E45" s="42" t="s">
        <v>96</v>
      </c>
      <c r="F45" s="239" t="s">
        <v>32</v>
      </c>
      <c r="G45" s="42">
        <v>50</v>
      </c>
      <c r="H45" s="54">
        <v>3000</v>
      </c>
      <c r="I45" s="151"/>
      <c r="J45" s="251"/>
      <c r="K45" s="42" t="s">
        <v>164</v>
      </c>
      <c r="L45" s="54">
        <v>20</v>
      </c>
      <c r="M45" s="252">
        <f>IF(I45=1,H45+L45*(J45-G45),0)</f>
        <v>0</v>
      </c>
      <c r="N45" s="67"/>
      <c r="O45" s="67"/>
      <c r="P45" s="67"/>
      <c r="Q45" s="253" t="s">
        <v>168</v>
      </c>
      <c r="R45" s="75"/>
      <c r="S45" s="51"/>
      <c r="T45" s="52"/>
      <c r="U45" s="52"/>
      <c r="V45" s="52"/>
      <c r="W45" s="52"/>
      <c r="X45" s="52"/>
      <c r="Y45" s="52"/>
      <c r="Z45" s="60"/>
      <c r="AA45" s="60"/>
    </row>
    <row r="46" s="12" customFormat="1" ht="60.75" spans="1:183">
      <c r="A46" s="235"/>
      <c r="B46" s="126" t="s">
        <v>169</v>
      </c>
      <c r="C46" s="126"/>
      <c r="D46" s="127"/>
      <c r="E46" s="42" t="s">
        <v>170</v>
      </c>
      <c r="F46" s="41" t="s">
        <v>32</v>
      </c>
      <c r="G46" s="42" t="s">
        <v>33</v>
      </c>
      <c r="H46" s="54">
        <v>5000</v>
      </c>
      <c r="I46" s="151"/>
      <c r="J46" s="181"/>
      <c r="K46" s="42" t="s">
        <v>33</v>
      </c>
      <c r="L46" s="42" t="s">
        <v>33</v>
      </c>
      <c r="M46" s="153">
        <f>IF(I46=1,H46*J46,0)</f>
        <v>0</v>
      </c>
      <c r="N46" s="67"/>
      <c r="O46" s="67"/>
      <c r="P46" s="67"/>
      <c r="Q46" s="75" t="s">
        <v>171</v>
      </c>
      <c r="R46" s="75"/>
      <c r="S46" s="51"/>
      <c r="T46" s="52"/>
      <c r="U46" s="52"/>
      <c r="V46" s="52"/>
      <c r="W46" s="52"/>
      <c r="X46" s="52"/>
      <c r="Y46" s="52"/>
      <c r="Z46" s="60"/>
      <c r="AA46" s="60"/>
    </row>
    <row r="47" s="12" customFormat="1" ht="40.5" spans="1:183">
      <c r="A47" s="235"/>
      <c r="B47" s="126" t="s">
        <v>172</v>
      </c>
      <c r="C47" s="126"/>
      <c r="D47" s="127"/>
      <c r="E47" s="42" t="s">
        <v>96</v>
      </c>
      <c r="F47" s="42" t="s">
        <v>32</v>
      </c>
      <c r="G47" s="42">
        <v>50</v>
      </c>
      <c r="H47" s="54">
        <v>400</v>
      </c>
      <c r="I47" s="151"/>
      <c r="J47" s="173"/>
      <c r="K47" s="42" t="s">
        <v>33</v>
      </c>
      <c r="L47" s="54">
        <v>8</v>
      </c>
      <c r="M47" s="254">
        <f>IF(I47=1,H47+L47*(J47-G47),0)</f>
        <v>0</v>
      </c>
      <c r="N47" s="67"/>
      <c r="O47" s="67"/>
      <c r="P47" s="67"/>
      <c r="Q47" s="75" t="s">
        <v>173</v>
      </c>
      <c r="R47" s="75"/>
      <c r="S47" s="51"/>
      <c r="T47" s="52"/>
      <c r="U47" s="52"/>
      <c r="V47" s="52"/>
      <c r="W47" s="52"/>
      <c r="X47" s="52"/>
      <c r="Y47" s="52"/>
      <c r="Z47" s="60"/>
      <c r="AA47" s="60"/>
    </row>
    <row r="48" s="12" customFormat="1" ht="60.75" spans="1:183">
      <c r="A48" s="235"/>
      <c r="B48" s="126" t="s">
        <v>174</v>
      </c>
      <c r="C48" s="126"/>
      <c r="D48" s="127"/>
      <c r="E48" s="42" t="s">
        <v>96</v>
      </c>
      <c r="F48" s="42" t="s">
        <v>32</v>
      </c>
      <c r="G48" s="42">
        <v>50</v>
      </c>
      <c r="H48" s="54">
        <v>2400</v>
      </c>
      <c r="I48" s="151"/>
      <c r="J48" s="173"/>
      <c r="K48" s="42" t="s">
        <v>33</v>
      </c>
      <c r="L48" s="54">
        <v>48</v>
      </c>
      <c r="M48" s="254">
        <f>IF(I48=1,H48+L48*(J48-G48),0)</f>
        <v>0</v>
      </c>
      <c r="N48" s="67"/>
      <c r="O48" s="67"/>
      <c r="P48" s="67"/>
      <c r="Q48" s="75" t="s">
        <v>175</v>
      </c>
      <c r="R48" s="75"/>
      <c r="S48" s="51"/>
      <c r="T48" s="52"/>
      <c r="U48" s="52"/>
      <c r="V48" s="52"/>
      <c r="W48" s="52"/>
      <c r="X48" s="52"/>
      <c r="Y48" s="52"/>
      <c r="Z48" s="60"/>
      <c r="AA48" s="60"/>
    </row>
    <row r="49" s="12" customFormat="1" ht="40.5" spans="1:27">
      <c r="A49" s="235"/>
      <c r="B49" s="126" t="s">
        <v>176</v>
      </c>
      <c r="C49" s="126"/>
      <c r="D49" s="127"/>
      <c r="E49" s="42" t="s">
        <v>152</v>
      </c>
      <c r="F49" s="42" t="s">
        <v>32</v>
      </c>
      <c r="G49" s="42" t="s">
        <v>33</v>
      </c>
      <c r="H49" s="54">
        <v>2000</v>
      </c>
      <c r="I49" s="151"/>
      <c r="J49" s="173"/>
      <c r="K49" s="42" t="s">
        <v>33</v>
      </c>
      <c r="L49" s="42" t="s">
        <v>33</v>
      </c>
      <c r="M49" s="153">
        <f t="shared" ref="M49:M52" si="0">IF(I49=1,H49,0)</f>
        <v>0</v>
      </c>
      <c r="N49" s="67"/>
      <c r="O49" s="67"/>
      <c r="P49" s="67"/>
      <c r="Q49" s="75" t="s">
        <v>177</v>
      </c>
      <c r="R49" s="75"/>
      <c r="S49" s="51"/>
      <c r="T49" s="52"/>
      <c r="U49" s="52"/>
      <c r="V49" s="52"/>
      <c r="W49" s="52"/>
      <c r="X49" s="52"/>
      <c r="Y49" s="52"/>
      <c r="Z49" s="60"/>
      <c r="AA49" s="60"/>
    </row>
    <row r="50" s="12" customFormat="1" ht="40.5" spans="1:27">
      <c r="A50" s="235"/>
      <c r="B50" s="127" t="s">
        <v>178</v>
      </c>
      <c r="C50" s="126" t="s">
        <v>179</v>
      </c>
      <c r="D50" s="127"/>
      <c r="E50" s="42" t="s">
        <v>152</v>
      </c>
      <c r="F50" s="42" t="s">
        <v>32</v>
      </c>
      <c r="G50" s="68" t="s">
        <v>33</v>
      </c>
      <c r="H50" s="237">
        <v>50000</v>
      </c>
      <c r="I50" s="236"/>
      <c r="J50" s="255"/>
      <c r="K50" s="237" t="s">
        <v>33</v>
      </c>
      <c r="L50" s="237" t="s">
        <v>33</v>
      </c>
      <c r="M50" s="153">
        <f t="shared" si="0"/>
        <v>0</v>
      </c>
      <c r="N50" s="67"/>
      <c r="O50" s="67"/>
      <c r="P50" s="67"/>
      <c r="Q50" s="253" t="s">
        <v>180</v>
      </c>
      <c r="R50" s="75"/>
      <c r="S50" s="51"/>
      <c r="T50" s="52"/>
      <c r="U50" s="52"/>
      <c r="V50" s="52"/>
      <c r="W50" s="52"/>
      <c r="X50" s="52"/>
      <c r="Y50" s="52"/>
      <c r="Z50" s="60"/>
      <c r="AA50" s="60"/>
    </row>
    <row r="51" s="12" customFormat="1" ht="40.5" spans="1:27">
      <c r="A51" s="235"/>
      <c r="B51" s="127"/>
      <c r="C51" s="126" t="s">
        <v>181</v>
      </c>
      <c r="D51" s="127"/>
      <c r="E51" s="42" t="s">
        <v>152</v>
      </c>
      <c r="F51" s="42" t="s">
        <v>32</v>
      </c>
      <c r="G51" s="68" t="s">
        <v>33</v>
      </c>
      <c r="H51" s="237">
        <v>30000</v>
      </c>
      <c r="I51" s="236"/>
      <c r="J51" s="255"/>
      <c r="K51" s="237" t="s">
        <v>33</v>
      </c>
      <c r="L51" s="237" t="s">
        <v>33</v>
      </c>
      <c r="M51" s="153">
        <f t="shared" si="0"/>
        <v>0</v>
      </c>
      <c r="N51" s="67"/>
      <c r="O51" s="67"/>
      <c r="P51" s="67"/>
      <c r="Q51" s="253" t="s">
        <v>182</v>
      </c>
      <c r="R51" s="75"/>
      <c r="S51" s="51"/>
      <c r="T51" s="52"/>
      <c r="U51" s="52"/>
      <c r="V51" s="52"/>
      <c r="W51" s="52"/>
      <c r="X51" s="52"/>
      <c r="Y51" s="52"/>
      <c r="Z51" s="60"/>
      <c r="AA51" s="60"/>
    </row>
    <row r="52" s="12" customFormat="1" spans="1:27">
      <c r="A52" s="235"/>
      <c r="B52" s="127"/>
      <c r="C52" s="126" t="s">
        <v>183</v>
      </c>
      <c r="D52" s="127"/>
      <c r="E52" s="42" t="s">
        <v>152</v>
      </c>
      <c r="F52" s="42" t="s">
        <v>32</v>
      </c>
      <c r="G52" s="68" t="s">
        <v>33</v>
      </c>
      <c r="H52" s="237">
        <v>20000</v>
      </c>
      <c r="I52" s="236"/>
      <c r="J52" s="255"/>
      <c r="K52" s="237" t="s">
        <v>33</v>
      </c>
      <c r="L52" s="237" t="s">
        <v>33</v>
      </c>
      <c r="M52" s="153">
        <f t="shared" si="0"/>
        <v>0</v>
      </c>
      <c r="N52" s="67"/>
      <c r="O52" s="67"/>
      <c r="P52" s="67"/>
      <c r="Q52" s="253" t="s">
        <v>184</v>
      </c>
      <c r="R52" s="75"/>
      <c r="S52" s="51"/>
      <c r="T52" s="52"/>
      <c r="U52" s="52"/>
      <c r="V52" s="52"/>
      <c r="W52" s="52"/>
      <c r="X52" s="52"/>
      <c r="Y52" s="52"/>
      <c r="Z52" s="60"/>
      <c r="AA52" s="60"/>
    </row>
    <row r="53" s="12" customFormat="1" ht="40.5" spans="1:27">
      <c r="A53" s="235"/>
      <c r="B53" s="127"/>
      <c r="C53" s="126" t="s">
        <v>185</v>
      </c>
      <c r="D53" s="127"/>
      <c r="E53" s="177" t="s">
        <v>186</v>
      </c>
      <c r="F53" s="42" t="s">
        <v>32</v>
      </c>
      <c r="G53" s="42" t="s">
        <v>33</v>
      </c>
      <c r="H53" s="42" t="s">
        <v>33</v>
      </c>
      <c r="I53" s="151"/>
      <c r="J53" s="181"/>
      <c r="K53" s="42" t="s">
        <v>33</v>
      </c>
      <c r="L53" s="54">
        <v>10000</v>
      </c>
      <c r="M53" s="153">
        <f>IF(I53=1,J53*L53,0)</f>
        <v>0</v>
      </c>
      <c r="N53" s="67"/>
      <c r="O53" s="67"/>
      <c r="P53" s="67"/>
      <c r="Q53" s="253" t="s">
        <v>187</v>
      </c>
      <c r="R53" s="75"/>
      <c r="S53" s="51"/>
      <c r="T53" s="52"/>
      <c r="U53" s="52"/>
      <c r="V53" s="52"/>
      <c r="W53" s="52"/>
      <c r="X53" s="52"/>
      <c r="Y53" s="52"/>
      <c r="Z53" s="60"/>
      <c r="AA53" s="60"/>
    </row>
    <row r="54" s="12" customFormat="1" ht="263.25" spans="1:27">
      <c r="A54" s="256" t="s">
        <v>188</v>
      </c>
      <c r="B54" s="40" t="s">
        <v>189</v>
      </c>
      <c r="C54" s="40"/>
      <c r="D54" s="40"/>
      <c r="E54" s="257" t="s">
        <v>152</v>
      </c>
      <c r="F54" s="258" t="s">
        <v>32</v>
      </c>
      <c r="G54" s="68" t="s">
        <v>33</v>
      </c>
      <c r="H54" s="54">
        <v>0</v>
      </c>
      <c r="I54" s="259"/>
      <c r="J54" s="255"/>
      <c r="K54" s="239" t="s">
        <v>33</v>
      </c>
      <c r="L54" s="240" t="s">
        <v>33</v>
      </c>
      <c r="M54" s="153">
        <f>IF(I54=1,H54,0)</f>
        <v>0</v>
      </c>
      <c r="N54" s="42"/>
      <c r="O54" s="42"/>
      <c r="P54" s="42"/>
      <c r="Q54" s="50" t="s">
        <v>190</v>
      </c>
      <c r="R54" s="122" t="s">
        <v>191</v>
      </c>
      <c r="S54" s="51"/>
      <c r="T54" s="52"/>
      <c r="U54" s="52"/>
      <c r="V54" s="52"/>
      <c r="W54" s="52"/>
      <c r="X54" s="52"/>
      <c r="Y54" s="52"/>
      <c r="Z54" s="60"/>
      <c r="AA54" s="60"/>
    </row>
    <row r="55" s="112" customFormat="1" ht="81" spans="1:27">
      <c r="A55" s="150"/>
      <c r="B55" s="67" t="s">
        <v>192</v>
      </c>
      <c r="C55" s="42" t="s">
        <v>193</v>
      </c>
      <c r="D55" s="42" t="s">
        <v>194</v>
      </c>
      <c r="E55" s="42" t="s">
        <v>195</v>
      </c>
      <c r="F55" s="40" t="s">
        <v>32</v>
      </c>
      <c r="G55" s="42" t="s">
        <v>196</v>
      </c>
      <c r="H55" s="68" t="s">
        <v>33</v>
      </c>
      <c r="I55" s="259"/>
      <c r="J55" s="181"/>
      <c r="K55" s="239" t="s">
        <v>196</v>
      </c>
      <c r="L55" s="187">
        <v>1000</v>
      </c>
      <c r="M55" s="260">
        <f>IF(I55=1,L55*J55,0)</f>
        <v>0</v>
      </c>
      <c r="N55" s="42"/>
      <c r="O55" s="42"/>
      <c r="P55" s="42" t="s">
        <v>197</v>
      </c>
      <c r="Q55" s="50" t="s">
        <v>198</v>
      </c>
      <c r="R55" s="261" t="s">
        <v>199</v>
      </c>
      <c r="S55" s="51"/>
      <c r="T55" s="52"/>
      <c r="U55" s="52"/>
      <c r="V55" s="52"/>
      <c r="W55" s="52"/>
      <c r="X55" s="52"/>
      <c r="Y55" s="52"/>
      <c r="Z55" s="52"/>
      <c r="AA55" s="52"/>
    </row>
    <row r="56" s="112" customFormat="1" ht="81" spans="1:27">
      <c r="A56" s="150"/>
      <c r="B56" s="118"/>
      <c r="C56" s="42"/>
      <c r="D56" s="42" t="s">
        <v>200</v>
      </c>
      <c r="E56" s="42" t="s">
        <v>195</v>
      </c>
      <c r="F56" s="40" t="s">
        <v>32</v>
      </c>
      <c r="G56" s="42" t="s">
        <v>201</v>
      </c>
      <c r="H56" s="68" t="s">
        <v>33</v>
      </c>
      <c r="I56" s="259"/>
      <c r="J56" s="181"/>
      <c r="K56" s="239" t="s">
        <v>196</v>
      </c>
      <c r="L56" s="187">
        <v>200</v>
      </c>
      <c r="M56" s="260">
        <f>IF(I56=1,L56*J56,0)</f>
        <v>0</v>
      </c>
      <c r="N56" s="42"/>
      <c r="O56" s="42"/>
      <c r="P56" s="42" t="s">
        <v>197</v>
      </c>
      <c r="Q56" s="50" t="s">
        <v>202</v>
      </c>
      <c r="R56" s="261" t="s">
        <v>203</v>
      </c>
      <c r="S56" s="51"/>
      <c r="T56" s="52"/>
      <c r="U56" s="52"/>
      <c r="V56" s="52"/>
      <c r="W56" s="52"/>
      <c r="X56" s="52"/>
      <c r="Y56" s="52"/>
      <c r="Z56" s="52"/>
      <c r="AA56" s="52"/>
    </row>
    <row r="57" s="112" customFormat="1" ht="141.75" spans="1:27">
      <c r="A57" s="150"/>
      <c r="B57" s="118"/>
      <c r="C57" s="42" t="s">
        <v>204</v>
      </c>
      <c r="D57" s="42"/>
      <c r="E57" s="42" t="s">
        <v>205</v>
      </c>
      <c r="F57" s="40" t="s">
        <v>32</v>
      </c>
      <c r="G57" s="42" t="s">
        <v>206</v>
      </c>
      <c r="H57" s="68" t="s">
        <v>33</v>
      </c>
      <c r="I57" s="259"/>
      <c r="J57" s="181"/>
      <c r="K57" s="239" t="s">
        <v>196</v>
      </c>
      <c r="L57" s="187">
        <v>200</v>
      </c>
      <c r="M57" s="260">
        <f>IF(I57=1,L57*J57,0)</f>
        <v>0</v>
      </c>
      <c r="N57" s="42"/>
      <c r="O57" s="42"/>
      <c r="P57" s="42" t="s">
        <v>197</v>
      </c>
      <c r="Q57" s="50" t="s">
        <v>207</v>
      </c>
      <c r="R57" s="261" t="s">
        <v>208</v>
      </c>
      <c r="S57" s="51"/>
      <c r="T57" s="52"/>
      <c r="U57" s="52"/>
      <c r="V57" s="52"/>
      <c r="W57" s="52"/>
      <c r="X57" s="52"/>
      <c r="Y57" s="52"/>
      <c r="Z57" s="52"/>
      <c r="AA57" s="52"/>
    </row>
    <row r="58" s="112" customFormat="1" ht="58" customHeight="1" spans="1:27">
      <c r="A58" s="150"/>
      <c r="B58" s="42" t="s">
        <v>209</v>
      </c>
      <c r="C58" s="42" t="s">
        <v>210</v>
      </c>
      <c r="D58" s="42"/>
      <c r="E58" s="42" t="s">
        <v>211</v>
      </c>
      <c r="F58" s="68" t="s">
        <v>32</v>
      </c>
      <c r="G58" s="67">
        <v>500</v>
      </c>
      <c r="H58" s="201">
        <v>1000</v>
      </c>
      <c r="I58" s="262"/>
      <c r="J58" s="263"/>
      <c r="K58" s="42" t="s">
        <v>212</v>
      </c>
      <c r="L58" s="264"/>
      <c r="M58" s="265">
        <f>IF(AND(I58=1,J58&lt;=1000),2*J58,IF(AND(I58=1,J58&gt;1000),2*1000+1.6*(J58-1000),0))</f>
        <v>0</v>
      </c>
      <c r="N58" s="253"/>
      <c r="O58" s="75"/>
      <c r="P58" s="75"/>
      <c r="Q58" s="75" t="s">
        <v>213</v>
      </c>
      <c r="R58" s="266" t="s">
        <v>214</v>
      </c>
      <c r="S58" s="51"/>
      <c r="T58" s="52"/>
      <c r="U58" s="52"/>
      <c r="V58" s="52"/>
      <c r="W58" s="52"/>
      <c r="X58" s="52"/>
      <c r="Y58" s="52"/>
      <c r="Z58" s="52"/>
      <c r="AA58" s="52"/>
    </row>
    <row r="59" s="112" customFormat="1" ht="57" customHeight="1" spans="1:27">
      <c r="A59" s="150"/>
      <c r="B59" s="40" t="s">
        <v>215</v>
      </c>
      <c r="C59" s="157" t="s">
        <v>215</v>
      </c>
      <c r="D59" s="158"/>
      <c r="E59" s="42" t="s">
        <v>216</v>
      </c>
      <c r="F59" s="40" t="s">
        <v>32</v>
      </c>
      <c r="G59" s="40" t="s">
        <v>33</v>
      </c>
      <c r="H59" s="44">
        <v>2000</v>
      </c>
      <c r="I59" s="45"/>
      <c r="J59" s="267"/>
      <c r="K59" s="268" t="s">
        <v>217</v>
      </c>
      <c r="L59" s="160">
        <v>200</v>
      </c>
      <c r="M59" s="153">
        <f>IF(I59=1,H59+J59*L59,0)</f>
        <v>0</v>
      </c>
      <c r="N59" s="59"/>
      <c r="O59" s="59"/>
      <c r="P59" s="59"/>
      <c r="Q59" s="122" t="s">
        <v>218</v>
      </c>
      <c r="R59" s="122" t="s">
        <v>219</v>
      </c>
      <c r="S59" s="269"/>
      <c r="T59" s="52"/>
      <c r="U59" s="52"/>
      <c r="V59" s="52"/>
      <c r="W59" s="52"/>
      <c r="X59" s="52"/>
      <c r="Y59" s="52"/>
      <c r="Z59" s="52"/>
      <c r="AA59" s="52"/>
    </row>
    <row r="60" s="112" customFormat="1" ht="81" spans="1:27">
      <c r="A60" s="150"/>
      <c r="B60" s="41" t="s">
        <v>220</v>
      </c>
      <c r="C60" s="69" t="s">
        <v>221</v>
      </c>
      <c r="D60" s="127"/>
      <c r="E60" s="42" t="s">
        <v>116</v>
      </c>
      <c r="F60" s="41" t="s">
        <v>32</v>
      </c>
      <c r="G60" s="42">
        <v>10000</v>
      </c>
      <c r="H60" s="178">
        <v>1000</v>
      </c>
      <c r="I60" s="65"/>
      <c r="J60" s="270"/>
      <c r="K60" s="42" t="s">
        <v>33</v>
      </c>
      <c r="L60" s="42">
        <v>0.1</v>
      </c>
      <c r="M60" s="254">
        <f>IF(I60=1,H60+L60*(J60-G60),0)</f>
        <v>0</v>
      </c>
      <c r="N60" s="271"/>
      <c r="O60" s="271"/>
      <c r="P60" s="271"/>
      <c r="Q60" s="272" t="s">
        <v>222</v>
      </c>
      <c r="R60" s="273" t="s">
        <v>223</v>
      </c>
      <c r="S60" s="269"/>
      <c r="T60" s="52"/>
      <c r="U60" s="52"/>
      <c r="V60" s="52"/>
      <c r="W60" s="52"/>
      <c r="X60" s="52"/>
      <c r="Y60" s="52"/>
      <c r="Z60" s="52"/>
      <c r="AA60" s="52"/>
    </row>
    <row r="61" s="112" customFormat="1" ht="101.25" spans="1:27">
      <c r="A61" s="150"/>
      <c r="B61" s="41"/>
      <c r="C61" s="69" t="s">
        <v>224</v>
      </c>
      <c r="D61" s="127"/>
      <c r="E61" s="42" t="s">
        <v>116</v>
      </c>
      <c r="F61" s="41" t="s">
        <v>32</v>
      </c>
      <c r="G61" s="42">
        <v>10000</v>
      </c>
      <c r="H61" s="178">
        <v>1000</v>
      </c>
      <c r="I61" s="65"/>
      <c r="J61" s="270"/>
      <c r="K61" s="42" t="s">
        <v>33</v>
      </c>
      <c r="L61" s="42">
        <v>0.1</v>
      </c>
      <c r="M61" s="254">
        <f>IF(I61=1,H61+L61*(J61-G61),0)</f>
        <v>0</v>
      </c>
      <c r="N61" s="274"/>
      <c r="O61" s="274"/>
      <c r="P61" s="274"/>
      <c r="Q61" s="275" t="s">
        <v>225</v>
      </c>
      <c r="R61" s="276" t="s">
        <v>225</v>
      </c>
      <c r="S61" s="269"/>
      <c r="T61" s="52"/>
      <c r="U61" s="52"/>
      <c r="V61" s="52"/>
      <c r="W61" s="52"/>
      <c r="X61" s="52"/>
      <c r="Y61" s="52"/>
      <c r="Z61" s="52"/>
      <c r="AA61" s="52"/>
    </row>
    <row r="62" s="112" customFormat="1" ht="21" spans="1:27">
      <c r="A62" s="150"/>
      <c r="B62" s="277" t="s">
        <v>226</v>
      </c>
      <c r="C62" s="190" t="s">
        <v>227</v>
      </c>
      <c r="D62" s="150"/>
      <c r="E62" s="118" t="s">
        <v>160</v>
      </c>
      <c r="F62" s="186" t="s">
        <v>32</v>
      </c>
      <c r="G62" s="186">
        <v>2</v>
      </c>
      <c r="H62" s="278">
        <v>6000</v>
      </c>
      <c r="I62" s="45"/>
      <c r="J62" s="46"/>
      <c r="K62" s="279" t="s">
        <v>228</v>
      </c>
      <c r="L62" s="280">
        <v>1000</v>
      </c>
      <c r="M62" s="281">
        <f>IF(AND(I62=1,J62&gt;50),H62+(J62-50)*L63+48*L62,IF(AND(I62=1,J62&gt;=3,J62&lt;=50),H62+(J62-2)*L62,IF(AND(I62=1,J62=2),H62,0)))</f>
        <v>0</v>
      </c>
      <c r="N62" s="250"/>
      <c r="O62" s="250"/>
      <c r="P62" s="250"/>
      <c r="Q62" s="282" t="s">
        <v>229</v>
      </c>
      <c r="R62" s="194" t="s">
        <v>230</v>
      </c>
      <c r="S62" s="283"/>
      <c r="T62" s="52"/>
      <c r="U62" s="52"/>
      <c r="V62" s="52"/>
      <c r="W62" s="52"/>
      <c r="X62" s="52"/>
      <c r="Y62" s="52"/>
      <c r="Z62" s="52"/>
      <c r="AA62" s="52"/>
    </row>
    <row r="63" s="112" customFormat="1" ht="21" spans="1:27">
      <c r="A63" s="150"/>
      <c r="B63" s="190"/>
      <c r="C63" s="284"/>
      <c r="D63" s="285"/>
      <c r="E63" s="81"/>
      <c r="F63" s="191"/>
      <c r="G63" s="191"/>
      <c r="H63" s="278"/>
      <c r="I63" s="45"/>
      <c r="J63" s="46"/>
      <c r="K63" s="286" t="s">
        <v>164</v>
      </c>
      <c r="L63" s="280">
        <v>800</v>
      </c>
      <c r="M63" s="287"/>
      <c r="N63" s="288"/>
      <c r="O63" s="288"/>
      <c r="P63" s="288"/>
      <c r="Q63" s="185"/>
      <c r="R63" s="289"/>
      <c r="S63" s="283"/>
      <c r="T63" s="52"/>
      <c r="U63" s="52"/>
      <c r="V63" s="52"/>
      <c r="W63" s="52"/>
      <c r="X63" s="52"/>
      <c r="Y63" s="52"/>
      <c r="Z63" s="52"/>
      <c r="AA63" s="52"/>
    </row>
    <row r="64" s="112" customFormat="1" ht="81" spans="1:27">
      <c r="A64" s="150"/>
      <c r="B64" s="42" t="s">
        <v>231</v>
      </c>
      <c r="C64" s="69" t="s">
        <v>232</v>
      </c>
      <c r="D64" s="127"/>
      <c r="E64" s="42" t="s">
        <v>233</v>
      </c>
      <c r="F64" s="42" t="s">
        <v>32</v>
      </c>
      <c r="G64" s="42" t="s">
        <v>33</v>
      </c>
      <c r="H64" s="54" t="s">
        <v>33</v>
      </c>
      <c r="I64" s="290"/>
      <c r="J64" s="291"/>
      <c r="K64" s="81" t="s">
        <v>33</v>
      </c>
      <c r="L64" s="54">
        <v>6000</v>
      </c>
      <c r="M64" s="145">
        <f>IF(I64=1,L64*J64,0)</f>
        <v>0</v>
      </c>
      <c r="N64" s="292"/>
      <c r="O64" s="292"/>
      <c r="P64" s="42" t="s">
        <v>197</v>
      </c>
      <c r="Q64" s="185" t="s">
        <v>234</v>
      </c>
      <c r="R64" s="293" t="s">
        <v>235</v>
      </c>
      <c r="S64" s="283"/>
      <c r="T64" s="52"/>
      <c r="U64" s="52"/>
      <c r="V64" s="52"/>
      <c r="W64" s="52"/>
      <c r="X64" s="52"/>
      <c r="Y64" s="52"/>
      <c r="Z64" s="52"/>
      <c r="AA64" s="52"/>
    </row>
    <row r="65" s="112" customFormat="1" ht="101.25" spans="1:27">
      <c r="A65" s="285"/>
      <c r="B65" s="42"/>
      <c r="C65" s="69" t="s">
        <v>236</v>
      </c>
      <c r="D65" s="127"/>
      <c r="E65" s="42" t="s">
        <v>152</v>
      </c>
      <c r="F65" s="42" t="s">
        <v>32</v>
      </c>
      <c r="G65" s="42" t="s">
        <v>33</v>
      </c>
      <c r="H65" s="54">
        <v>10000</v>
      </c>
      <c r="I65" s="294"/>
      <c r="J65" s="295"/>
      <c r="K65" s="42" t="s">
        <v>33</v>
      </c>
      <c r="L65" s="42" t="s">
        <v>33</v>
      </c>
      <c r="M65" s="153">
        <f>IF(I65=1,H65,0)</f>
        <v>0</v>
      </c>
      <c r="N65" s="292"/>
      <c r="O65" s="292"/>
      <c r="P65" s="42" t="s">
        <v>197</v>
      </c>
      <c r="Q65" s="185" t="s">
        <v>237</v>
      </c>
      <c r="R65" s="293" t="s">
        <v>238</v>
      </c>
      <c r="S65" s="283"/>
      <c r="T65" s="52"/>
      <c r="U65" s="52"/>
      <c r="V65" s="52"/>
      <c r="W65" s="52"/>
      <c r="X65" s="52"/>
      <c r="Y65" s="52"/>
      <c r="Z65" s="52"/>
      <c r="AA65" s="52"/>
    </row>
    <row r="66" s="112" customFormat="1" spans="1:27">
      <c r="A66" s="158" t="s">
        <v>239</v>
      </c>
      <c r="B66" s="42" t="s">
        <v>76</v>
      </c>
      <c r="C66" s="296" t="s">
        <v>240</v>
      </c>
      <c r="D66" s="80" t="s">
        <v>241</v>
      </c>
      <c r="E66" s="42" t="s">
        <v>242</v>
      </c>
      <c r="F66" s="40" t="s">
        <v>32</v>
      </c>
      <c r="G66" s="68">
        <v>50</v>
      </c>
      <c r="H66" s="44">
        <v>1800</v>
      </c>
      <c r="I66" s="65"/>
      <c r="J66" s="86"/>
      <c r="K66" s="297" t="s">
        <v>243</v>
      </c>
      <c r="L66" s="298">
        <v>36</v>
      </c>
      <c r="M66" s="245" cm="1">
        <f t="array" ref="M66">IF(I66&gt;0,H66+SUMPRODUCT(TEXT(J66-{50,1000},"0;!0")*{36,-12}),0)</f>
        <v>0</v>
      </c>
      <c r="N66" s="299"/>
      <c r="O66" s="299"/>
      <c r="P66" s="299"/>
      <c r="Q66" s="299" t="s">
        <v>244</v>
      </c>
      <c r="R66" s="300" t="s">
        <v>245</v>
      </c>
      <c r="S66" s="51"/>
      <c r="T66" s="52"/>
      <c r="U66" s="52"/>
      <c r="V66" s="52"/>
      <c r="W66" s="52"/>
      <c r="X66" s="52"/>
      <c r="Y66" s="52"/>
      <c r="Z66" s="52"/>
      <c r="AA66" s="52"/>
    </row>
    <row r="67" s="112" customFormat="1" spans="1:27">
      <c r="A67" s="158"/>
      <c r="B67" s="42"/>
      <c r="C67" s="296"/>
      <c r="D67" s="80"/>
      <c r="E67" s="42"/>
      <c r="F67" s="40"/>
      <c r="G67" s="186"/>
      <c r="H67" s="44"/>
      <c r="I67" s="301"/>
      <c r="J67" s="86"/>
      <c r="K67" s="297" t="s">
        <v>246</v>
      </c>
      <c r="L67" s="298">
        <v>24</v>
      </c>
      <c r="M67" s="245"/>
      <c r="N67" s="302"/>
      <c r="O67" s="302"/>
      <c r="P67" s="302"/>
      <c r="Q67" s="302"/>
      <c r="R67" s="303"/>
      <c r="S67" s="51"/>
      <c r="T67" s="52"/>
      <c r="U67" s="52"/>
      <c r="V67" s="52"/>
      <c r="W67" s="52"/>
      <c r="X67" s="52"/>
      <c r="Y67" s="52"/>
      <c r="Z67" s="52"/>
      <c r="AA67" s="52"/>
    </row>
    <row r="68" s="112" customFormat="1" spans="1:27">
      <c r="A68" s="158"/>
      <c r="B68" s="42" t="s">
        <v>150</v>
      </c>
      <c r="C68" s="296" t="s">
        <v>247</v>
      </c>
      <c r="D68" s="296"/>
      <c r="E68" s="42" t="s">
        <v>242</v>
      </c>
      <c r="F68" s="40" t="s">
        <v>32</v>
      </c>
      <c r="G68" s="40">
        <v>50</v>
      </c>
      <c r="H68" s="44">
        <v>1800</v>
      </c>
      <c r="I68" s="65"/>
      <c r="J68" s="86"/>
      <c r="K68" s="297" t="s">
        <v>243</v>
      </c>
      <c r="L68" s="298">
        <v>36</v>
      </c>
      <c r="M68" s="245" cm="1">
        <f t="array" ref="M68">IF(I68&gt;0,H68+SUMPRODUCT(TEXT(J68-{50,1000},"0;!0")*{36,-12}),0)</f>
        <v>0</v>
      </c>
      <c r="N68" s="304"/>
      <c r="O68" s="63"/>
      <c r="P68" s="63"/>
      <c r="Q68" s="305" t="s">
        <v>248</v>
      </c>
      <c r="R68" s="306"/>
      <c r="S68" s="51"/>
      <c r="T68" s="52"/>
      <c r="U68" s="52"/>
      <c r="V68" s="52"/>
      <c r="W68" s="52"/>
      <c r="X68" s="52"/>
      <c r="Y68" s="52"/>
      <c r="Z68" s="52"/>
      <c r="AA68" s="52"/>
    </row>
    <row r="69" s="112" customFormat="1" spans="1:27">
      <c r="A69" s="158"/>
      <c r="B69" s="42"/>
      <c r="C69" s="296"/>
      <c r="D69" s="296"/>
      <c r="E69" s="42"/>
      <c r="F69" s="40"/>
      <c r="G69" s="40"/>
      <c r="H69" s="44"/>
      <c r="I69" s="301"/>
      <c r="J69" s="86"/>
      <c r="K69" s="297" t="s">
        <v>246</v>
      </c>
      <c r="L69" s="298">
        <v>24</v>
      </c>
      <c r="M69" s="245"/>
      <c r="N69" s="304"/>
      <c r="O69" s="63"/>
      <c r="P69" s="63"/>
      <c r="Q69" s="305"/>
      <c r="R69" s="307"/>
      <c r="S69" s="51"/>
      <c r="T69" s="52"/>
      <c r="U69" s="52"/>
      <c r="V69" s="52"/>
      <c r="W69" s="52"/>
      <c r="X69" s="52"/>
      <c r="Y69" s="52"/>
      <c r="Z69" s="52"/>
      <c r="AA69" s="52"/>
    </row>
    <row r="70" s="112" customFormat="1" ht="40.5" spans="1:27">
      <c r="A70" s="158"/>
      <c r="B70" s="42" t="s">
        <v>88</v>
      </c>
      <c r="C70" s="296" t="s">
        <v>249</v>
      </c>
      <c r="D70" s="296"/>
      <c r="E70" s="42" t="s">
        <v>96</v>
      </c>
      <c r="F70" s="40" t="s">
        <v>32</v>
      </c>
      <c r="G70" s="40">
        <v>20</v>
      </c>
      <c r="H70" s="44">
        <v>2400</v>
      </c>
      <c r="I70" s="45"/>
      <c r="J70" s="86"/>
      <c r="K70" s="297" t="s">
        <v>129</v>
      </c>
      <c r="L70" s="308">
        <v>120</v>
      </c>
      <c r="M70" s="309">
        <f>IF(I70=1,H70+L70*(J70-G70),0)</f>
        <v>0</v>
      </c>
      <c r="N70" s="292" t="s">
        <v>92</v>
      </c>
      <c r="O70" s="292"/>
      <c r="P70" s="292"/>
      <c r="Q70" s="289" t="s">
        <v>250</v>
      </c>
      <c r="R70" s="183"/>
      <c r="S70" s="51"/>
      <c r="T70" s="52"/>
      <c r="U70" s="52"/>
      <c r="V70" s="52"/>
      <c r="W70" s="52"/>
      <c r="X70" s="52"/>
      <c r="Y70" s="52"/>
      <c r="Z70" s="52"/>
      <c r="AA70" s="52"/>
    </row>
    <row r="71" spans="1:27">
      <c r="A71" s="87" t="s">
        <v>251</v>
      </c>
      <c r="B71" s="88"/>
      <c r="C71" s="88"/>
      <c r="D71" s="88"/>
      <c r="E71" s="89" t="s">
        <v>3</v>
      </c>
      <c r="F71" s="90"/>
      <c r="G71" s="90"/>
      <c r="H71" s="90"/>
      <c r="I71" s="90"/>
      <c r="J71" s="90"/>
      <c r="K71" s="91"/>
      <c r="L71" s="92"/>
      <c r="M71" s="93">
        <f>SUMIF(F5:F70,"一次性收费",M5:M70)</f>
        <v>0</v>
      </c>
      <c r="N71" s="94"/>
      <c r="O71" s="95"/>
      <c r="P71" s="95"/>
      <c r="Q71" s="95"/>
      <c r="R71" s="96"/>
      <c r="S71" s="27"/>
      <c r="T71" s="28"/>
      <c r="U71" s="28"/>
      <c r="V71" s="28"/>
      <c r="W71" s="28"/>
      <c r="X71" s="28"/>
      <c r="Y71" s="28"/>
      <c r="Z71" s="29"/>
      <c r="AA71" s="29"/>
    </row>
    <row r="72" spans="1:27">
      <c r="A72" s="87"/>
      <c r="B72" s="88"/>
      <c r="C72" s="88"/>
      <c r="D72" s="88"/>
      <c r="E72" s="89" t="s">
        <v>252</v>
      </c>
      <c r="F72" s="90"/>
      <c r="G72" s="90"/>
      <c r="H72" s="90"/>
      <c r="I72" s="90"/>
      <c r="J72" s="90"/>
      <c r="K72" s="91"/>
      <c r="L72" s="97"/>
      <c r="M72" s="93">
        <f>SUMIF(F5:F70,"产品订阅",M5:M70)</f>
        <v>0</v>
      </c>
      <c r="N72" s="98"/>
      <c r="O72" s="99"/>
      <c r="P72" s="99"/>
      <c r="Q72" s="99"/>
      <c r="R72" s="100"/>
      <c r="S72" s="27"/>
      <c r="T72" s="28"/>
      <c r="U72" s="28"/>
      <c r="V72" s="28"/>
      <c r="W72" s="28"/>
      <c r="X72" s="28"/>
      <c r="Y72" s="28"/>
      <c r="Z72" s="29"/>
      <c r="AA72" s="29"/>
    </row>
    <row r="73" ht="21" spans="1:27">
      <c r="A73" s="101"/>
      <c r="B73" s="101"/>
      <c r="C73" s="101"/>
      <c r="D73" s="101"/>
      <c r="E73" s="89" t="s">
        <v>253</v>
      </c>
      <c r="F73" s="90"/>
      <c r="G73" s="90"/>
      <c r="H73" s="90"/>
      <c r="I73" s="90"/>
      <c r="J73" s="90"/>
      <c r="K73" s="91"/>
      <c r="L73" s="102"/>
      <c r="M73" s="103">
        <f>M71+M72</f>
        <v>0</v>
      </c>
      <c r="N73" s="104"/>
      <c r="O73" s="105"/>
      <c r="P73" s="105"/>
      <c r="Q73" s="105"/>
      <c r="R73" s="106"/>
      <c r="S73" s="27"/>
      <c r="T73" s="28"/>
      <c r="U73" s="28"/>
      <c r="V73" s="28"/>
      <c r="W73" s="28"/>
      <c r="X73" s="28"/>
      <c r="Y73" s="28"/>
      <c r="Z73" s="29"/>
      <c r="AA73" s="29"/>
    </row>
    <row r="74" spans="1:27">
      <c r="A74" s="39"/>
      <c r="B74" s="39"/>
      <c r="C74" s="39"/>
      <c r="D74" s="39"/>
      <c r="E74" s="39"/>
      <c r="F74" s="39"/>
      <c r="G74" s="39"/>
      <c r="H74" s="39"/>
      <c r="I74" s="39"/>
      <c r="J74" s="39"/>
      <c r="K74" s="39"/>
      <c r="L74" s="107"/>
      <c r="M74" s="108"/>
      <c r="N74" s="109"/>
      <c r="O74" s="109"/>
      <c r="P74" s="109"/>
      <c r="Q74" s="109"/>
      <c r="R74" s="27"/>
      <c r="S74" s="27"/>
      <c r="T74" s="28"/>
      <c r="U74" s="28"/>
      <c r="V74" s="28"/>
      <c r="W74" s="28"/>
      <c r="X74" s="28"/>
      <c r="Y74" s="28"/>
      <c r="Z74" s="29"/>
      <c r="AA74" s="29"/>
    </row>
    <row r="75" spans="1:27">
      <c r="A75" s="39"/>
      <c r="B75" s="39"/>
      <c r="C75" s="39"/>
      <c r="D75" s="39"/>
      <c r="E75" s="39"/>
      <c r="F75" s="39"/>
      <c r="G75" s="39"/>
      <c r="H75" s="39"/>
      <c r="I75" s="39"/>
      <c r="J75" s="39"/>
      <c r="K75" s="39"/>
      <c r="L75" s="107"/>
      <c r="M75" s="108"/>
      <c r="N75" s="109"/>
      <c r="O75" s="109"/>
      <c r="P75" s="109"/>
      <c r="Q75" s="109"/>
      <c r="R75" s="27"/>
      <c r="S75" s="27"/>
      <c r="T75" s="28"/>
      <c r="U75" s="28"/>
      <c r="V75" s="28"/>
      <c r="W75" s="28"/>
      <c r="X75" s="28"/>
      <c r="Y75" s="28"/>
      <c r="Z75" s="29"/>
      <c r="AA75" s="29"/>
    </row>
    <row r="76" spans="1:27">
      <c r="A76" s="39"/>
      <c r="B76" s="39"/>
      <c r="C76" s="39"/>
      <c r="D76" s="39"/>
      <c r="E76" s="39"/>
      <c r="F76" s="39"/>
      <c r="G76" s="39"/>
      <c r="H76" s="39"/>
      <c r="I76" s="39"/>
      <c r="J76" s="39"/>
      <c r="K76" s="39"/>
      <c r="L76" s="107"/>
      <c r="M76" s="108"/>
      <c r="N76" s="109"/>
      <c r="O76" s="109"/>
      <c r="P76" s="109"/>
      <c r="Q76" s="109"/>
      <c r="R76" s="27"/>
      <c r="S76" s="27"/>
      <c r="T76" s="28"/>
      <c r="U76" s="28"/>
      <c r="V76" s="28"/>
      <c r="W76" s="28"/>
      <c r="X76" s="28"/>
      <c r="Y76" s="28"/>
      <c r="Z76" s="29"/>
      <c r="AA76" s="29"/>
    </row>
    <row r="77" spans="1:27">
      <c r="A77" s="39"/>
      <c r="B77" s="39"/>
      <c r="C77" s="39"/>
      <c r="D77" s="39"/>
      <c r="E77" s="39"/>
      <c r="F77" s="39"/>
      <c r="G77" s="39"/>
      <c r="H77" s="39"/>
      <c r="I77" s="39"/>
      <c r="J77" s="39"/>
      <c r="K77" s="39"/>
      <c r="L77" s="107"/>
      <c r="M77" s="108"/>
      <c r="N77" s="109"/>
      <c r="O77" s="109"/>
      <c r="P77" s="109"/>
      <c r="Q77" s="109"/>
      <c r="R77" s="27"/>
      <c r="S77" s="27"/>
      <c r="T77" s="28"/>
      <c r="U77" s="28"/>
      <c r="V77" s="28"/>
      <c r="W77" s="28"/>
      <c r="X77" s="28"/>
      <c r="Y77" s="28"/>
      <c r="Z77" s="29"/>
      <c r="AA77" s="29"/>
    </row>
    <row r="78" spans="1:27">
      <c r="A78" s="39"/>
      <c r="B78" s="39"/>
      <c r="C78" s="39"/>
      <c r="D78" s="39"/>
      <c r="E78" s="39"/>
      <c r="F78" s="39"/>
      <c r="G78" s="39"/>
      <c r="H78" s="39"/>
      <c r="I78" s="39"/>
      <c r="J78" s="39"/>
      <c r="K78" s="39"/>
      <c r="L78" s="107"/>
      <c r="M78" s="108"/>
      <c r="N78" s="109"/>
      <c r="O78" s="109"/>
      <c r="P78" s="109"/>
      <c r="Q78" s="109"/>
      <c r="R78" s="27"/>
      <c r="S78" s="27"/>
      <c r="T78" s="28"/>
      <c r="U78" s="28"/>
      <c r="V78" s="28"/>
      <c r="W78" s="28"/>
      <c r="X78" s="28"/>
      <c r="Y78" s="28"/>
      <c r="Z78" s="29"/>
      <c r="AA78" s="29"/>
    </row>
    <row r="79" spans="1:27">
      <c r="A79" s="39"/>
      <c r="B79" s="39"/>
      <c r="C79" s="39"/>
      <c r="D79" s="39"/>
      <c r="E79" s="39"/>
      <c r="F79" s="39"/>
      <c r="G79" s="39"/>
      <c r="H79" s="39"/>
      <c r="I79" s="39"/>
      <c r="J79" s="39"/>
      <c r="K79" s="39"/>
      <c r="L79" s="107"/>
      <c r="M79" s="108"/>
      <c r="N79" s="109"/>
      <c r="O79" s="109"/>
      <c r="P79" s="109"/>
      <c r="Q79" s="109"/>
      <c r="R79" s="27"/>
      <c r="S79" s="27"/>
      <c r="T79" s="28"/>
      <c r="U79" s="28"/>
      <c r="V79" s="28"/>
      <c r="W79" s="28"/>
      <c r="X79" s="28"/>
      <c r="Y79" s="28"/>
      <c r="Z79" s="29"/>
      <c r="AA79" s="29"/>
    </row>
    <row r="80" spans="1:27">
      <c r="A80" s="39"/>
      <c r="B80" s="39"/>
      <c r="C80" s="39"/>
      <c r="D80" s="39"/>
      <c r="E80" s="39"/>
      <c r="F80" s="39"/>
      <c r="G80" s="39"/>
      <c r="H80" s="39"/>
      <c r="I80" s="39"/>
      <c r="J80" s="39"/>
      <c r="K80" s="39"/>
      <c r="L80" s="107"/>
      <c r="M80" s="108"/>
      <c r="N80" s="109"/>
      <c r="O80" s="109"/>
      <c r="P80" s="109"/>
      <c r="Q80" s="109"/>
      <c r="R80" s="27"/>
      <c r="S80" s="27"/>
      <c r="T80" s="28"/>
      <c r="U80" s="28"/>
      <c r="V80" s="28"/>
      <c r="W80" s="28"/>
      <c r="X80" s="28"/>
      <c r="Y80" s="28"/>
      <c r="Z80" s="29"/>
      <c r="AA80" s="29"/>
    </row>
    <row r="81" spans="1:27">
      <c r="A81" s="39"/>
      <c r="B81" s="39"/>
      <c r="C81" s="39"/>
      <c r="D81" s="39"/>
      <c r="E81" s="39"/>
      <c r="F81" s="39"/>
      <c r="G81" s="39"/>
      <c r="H81" s="39"/>
      <c r="I81" s="39"/>
      <c r="J81" s="39"/>
      <c r="K81" s="39"/>
      <c r="L81" s="107"/>
      <c r="M81" s="108"/>
      <c r="N81" s="109"/>
      <c r="O81" s="109"/>
      <c r="P81" s="109"/>
      <c r="Q81" s="109"/>
      <c r="R81" s="27"/>
      <c r="S81" s="27"/>
      <c r="T81" s="28"/>
      <c r="U81" s="28"/>
      <c r="V81" s="28"/>
      <c r="W81" s="28"/>
      <c r="X81" s="28"/>
      <c r="Y81" s="28"/>
      <c r="Z81" s="29"/>
      <c r="AA81" s="29"/>
    </row>
    <row r="82" spans="1:27">
      <c r="A82" s="39"/>
      <c r="B82" s="39"/>
      <c r="C82" s="39"/>
      <c r="D82" s="39"/>
      <c r="E82" s="39"/>
      <c r="F82" s="39"/>
      <c r="G82" s="39"/>
      <c r="H82" s="39"/>
      <c r="I82" s="39"/>
      <c r="J82" s="39"/>
      <c r="K82" s="39"/>
      <c r="L82" s="107"/>
      <c r="M82" s="108"/>
      <c r="N82" s="109"/>
      <c r="O82" s="109"/>
      <c r="P82" s="109"/>
      <c r="Q82" s="109"/>
      <c r="R82" s="27"/>
      <c r="S82" s="27"/>
      <c r="T82" s="28"/>
      <c r="U82" s="28"/>
      <c r="V82" s="28"/>
      <c r="W82" s="28"/>
      <c r="X82" s="28"/>
      <c r="Y82" s="28"/>
      <c r="Z82" s="29"/>
      <c r="AA82" s="29"/>
    </row>
    <row r="83" spans="1:27">
      <c r="A83" s="39"/>
      <c r="B83" s="39"/>
      <c r="C83" s="39"/>
      <c r="D83" s="39"/>
      <c r="E83" s="39"/>
      <c r="F83" s="39"/>
      <c r="G83" s="39"/>
      <c r="H83" s="39"/>
      <c r="I83" s="39"/>
      <c r="J83" s="39"/>
      <c r="K83" s="39"/>
      <c r="L83" s="107"/>
      <c r="M83" s="108"/>
      <c r="N83" s="109"/>
      <c r="O83" s="109"/>
      <c r="P83" s="109"/>
      <c r="Q83" s="109"/>
      <c r="R83" s="27"/>
      <c r="S83" s="27"/>
      <c r="T83" s="28"/>
      <c r="U83" s="28"/>
      <c r="V83" s="28"/>
      <c r="W83" s="28"/>
      <c r="X83" s="28"/>
      <c r="Y83" s="28"/>
      <c r="Z83" s="29"/>
      <c r="AA83" s="29"/>
    </row>
    <row r="84" spans="1:27">
      <c r="A84" s="39"/>
      <c r="B84" s="39"/>
      <c r="C84" s="39"/>
      <c r="D84" s="39"/>
      <c r="E84" s="39"/>
      <c r="F84" s="39"/>
      <c r="G84" s="39"/>
      <c r="H84" s="39"/>
      <c r="I84" s="39"/>
      <c r="J84" s="39"/>
      <c r="K84" s="39"/>
      <c r="L84" s="107"/>
      <c r="M84" s="108"/>
      <c r="N84" s="109"/>
      <c r="O84" s="109"/>
      <c r="P84" s="109"/>
      <c r="Q84" s="109"/>
      <c r="R84" s="27"/>
      <c r="S84" s="27"/>
      <c r="T84" s="28"/>
      <c r="U84" s="28"/>
      <c r="V84" s="28"/>
      <c r="W84" s="28"/>
      <c r="X84" s="28"/>
      <c r="Y84" s="28"/>
      <c r="Z84" s="29"/>
      <c r="AA84" s="29"/>
    </row>
    <row r="85" spans="1:27">
      <c r="A85" s="39"/>
      <c r="B85" s="39"/>
      <c r="C85" s="39"/>
      <c r="D85" s="39"/>
      <c r="E85" s="39"/>
      <c r="F85" s="39"/>
      <c r="G85" s="39"/>
      <c r="H85" s="39"/>
      <c r="I85" s="39"/>
      <c r="J85" s="39"/>
      <c r="K85" s="39"/>
      <c r="L85" s="107"/>
      <c r="M85" s="108"/>
      <c r="N85" s="109"/>
      <c r="O85" s="109"/>
      <c r="P85" s="109"/>
      <c r="Q85" s="109"/>
      <c r="R85" s="27"/>
      <c r="S85" s="27"/>
      <c r="T85" s="28"/>
      <c r="U85" s="28"/>
      <c r="V85" s="28"/>
      <c r="W85" s="28"/>
      <c r="X85" s="28"/>
      <c r="Y85" s="28"/>
      <c r="Z85" s="29"/>
      <c r="AA85" s="29"/>
    </row>
    <row r="86" spans="1:27">
      <c r="A86" s="39"/>
      <c r="B86" s="39"/>
      <c r="C86" s="39"/>
      <c r="D86" s="39"/>
      <c r="E86" s="39"/>
      <c r="F86" s="39"/>
      <c r="G86" s="39"/>
      <c r="H86" s="39"/>
      <c r="I86" s="39"/>
      <c r="J86" s="39"/>
      <c r="K86" s="39"/>
      <c r="L86" s="107"/>
      <c r="M86" s="108"/>
      <c r="N86" s="109"/>
      <c r="O86" s="109"/>
      <c r="P86" s="109"/>
      <c r="Q86" s="109"/>
      <c r="R86" s="27"/>
      <c r="S86" s="27"/>
      <c r="T86" s="28"/>
      <c r="U86" s="28"/>
      <c r="V86" s="28"/>
      <c r="W86" s="28"/>
      <c r="X86" s="28"/>
      <c r="Y86" s="28"/>
      <c r="Z86" s="29"/>
      <c r="AA86" s="29"/>
    </row>
    <row r="87" spans="1:27">
      <c r="A87" s="39"/>
      <c r="B87" s="39"/>
      <c r="C87" s="39"/>
      <c r="D87" s="39"/>
      <c r="E87" s="39"/>
      <c r="F87" s="39"/>
      <c r="G87" s="39"/>
      <c r="H87" s="39"/>
      <c r="I87" s="39"/>
      <c r="J87" s="39"/>
      <c r="K87" s="39"/>
      <c r="L87" s="107"/>
      <c r="M87" s="108"/>
      <c r="N87" s="109"/>
      <c r="O87" s="109"/>
      <c r="P87" s="109"/>
      <c r="Q87" s="109"/>
      <c r="R87" s="27"/>
      <c r="S87" s="27"/>
      <c r="T87" s="28"/>
      <c r="U87" s="28"/>
      <c r="V87" s="28"/>
      <c r="W87" s="28"/>
      <c r="X87" s="28"/>
      <c r="Y87" s="28"/>
      <c r="Z87" s="29"/>
      <c r="AA87" s="29"/>
    </row>
    <row r="88" spans="1:27">
      <c r="A88" s="39"/>
      <c r="B88" s="39"/>
      <c r="C88" s="39"/>
      <c r="D88" s="39"/>
      <c r="E88" s="39"/>
      <c r="F88" s="39"/>
      <c r="G88" s="39"/>
      <c r="H88" s="39"/>
      <c r="I88" s="39"/>
      <c r="J88" s="39"/>
      <c r="K88" s="39"/>
      <c r="L88" s="107"/>
      <c r="M88" s="108"/>
      <c r="N88" s="109"/>
      <c r="O88" s="109"/>
      <c r="P88" s="109"/>
      <c r="Q88" s="109"/>
      <c r="R88" s="27"/>
      <c r="S88" s="27"/>
      <c r="T88" s="28"/>
      <c r="U88" s="28"/>
      <c r="V88" s="28"/>
      <c r="W88" s="28"/>
      <c r="X88" s="28"/>
      <c r="Y88" s="28"/>
      <c r="Z88" s="29"/>
      <c r="AA88" s="29"/>
    </row>
    <row r="89" spans="1:27">
      <c r="A89" s="39"/>
      <c r="B89" s="39"/>
      <c r="C89" s="39"/>
      <c r="D89" s="39"/>
      <c r="E89" s="39"/>
      <c r="F89" s="39"/>
      <c r="G89" s="39"/>
      <c r="H89" s="39"/>
      <c r="I89" s="39"/>
      <c r="J89" s="39"/>
      <c r="K89" s="39"/>
      <c r="L89" s="107"/>
      <c r="M89" s="108"/>
      <c r="N89" s="109"/>
      <c r="O89" s="109"/>
      <c r="P89" s="109"/>
      <c r="Q89" s="109"/>
      <c r="R89" s="27"/>
      <c r="S89" s="27"/>
      <c r="T89" s="28"/>
      <c r="U89" s="28"/>
      <c r="V89" s="28"/>
      <c r="W89" s="28"/>
      <c r="X89" s="28"/>
      <c r="Y89" s="28"/>
      <c r="Z89" s="29"/>
      <c r="AA89" s="29"/>
    </row>
    <row r="90" spans="1:27">
      <c r="A90" s="39"/>
      <c r="B90" s="39"/>
      <c r="C90" s="39"/>
      <c r="D90" s="39"/>
      <c r="E90" s="39"/>
      <c r="F90" s="39"/>
      <c r="G90" s="39"/>
      <c r="H90" s="39"/>
      <c r="I90" s="39"/>
      <c r="J90" s="39"/>
      <c r="K90" s="39"/>
      <c r="L90" s="107"/>
      <c r="M90" s="108"/>
      <c r="N90" s="109"/>
      <c r="O90" s="109"/>
      <c r="P90" s="109"/>
      <c r="Q90" s="109"/>
      <c r="R90" s="27"/>
      <c r="S90" s="27"/>
      <c r="T90" s="28"/>
      <c r="U90" s="28"/>
      <c r="V90" s="28"/>
      <c r="W90" s="28"/>
      <c r="X90" s="28"/>
      <c r="Y90" s="28"/>
      <c r="Z90" s="29"/>
      <c r="AA90" s="29"/>
    </row>
    <row r="91" spans="1:27">
      <c r="A91" s="39"/>
      <c r="B91" s="39"/>
      <c r="C91" s="39"/>
      <c r="D91" s="39"/>
      <c r="E91" s="39"/>
      <c r="F91" s="39"/>
      <c r="G91" s="39"/>
      <c r="H91" s="39"/>
      <c r="I91" s="39"/>
      <c r="J91" s="39"/>
      <c r="K91" s="39"/>
      <c r="L91" s="107"/>
      <c r="M91" s="108"/>
      <c r="N91" s="109"/>
      <c r="O91" s="109"/>
      <c r="P91" s="109"/>
      <c r="Q91" s="109"/>
      <c r="R91" s="27"/>
      <c r="S91" s="27"/>
      <c r="T91" s="28"/>
      <c r="U91" s="28"/>
      <c r="V91" s="28"/>
      <c r="W91" s="28"/>
      <c r="X91" s="28"/>
      <c r="Y91" s="28"/>
      <c r="Z91" s="29"/>
      <c r="AA91" s="29"/>
    </row>
    <row r="92" spans="1:27">
      <c r="A92" s="39"/>
      <c r="B92" s="39"/>
      <c r="C92" s="39"/>
      <c r="D92" s="39"/>
      <c r="E92" s="39"/>
      <c r="F92" s="39"/>
      <c r="G92" s="39"/>
      <c r="H92" s="39"/>
      <c r="I92" s="39"/>
      <c r="J92" s="39"/>
      <c r="K92" s="39"/>
      <c r="L92" s="107"/>
      <c r="M92" s="108"/>
      <c r="N92" s="109"/>
      <c r="O92" s="109"/>
      <c r="P92" s="109"/>
      <c r="Q92" s="109"/>
      <c r="R92" s="27"/>
      <c r="S92" s="27"/>
      <c r="T92" s="28"/>
      <c r="U92" s="28"/>
      <c r="V92" s="28"/>
      <c r="W92" s="28"/>
      <c r="X92" s="28"/>
      <c r="Y92" s="28"/>
      <c r="Z92" s="29"/>
      <c r="AA92" s="29"/>
    </row>
    <row r="93" spans="1:27">
      <c r="A93" s="39"/>
      <c r="B93" s="39"/>
      <c r="C93" s="39"/>
      <c r="D93" s="39"/>
      <c r="E93" s="39"/>
      <c r="F93" s="39"/>
      <c r="G93" s="39"/>
      <c r="H93" s="39"/>
      <c r="I93" s="39"/>
      <c r="J93" s="39"/>
      <c r="K93" s="39"/>
      <c r="L93" s="107"/>
      <c r="M93" s="108"/>
      <c r="N93" s="109"/>
      <c r="O93" s="109"/>
      <c r="P93" s="109"/>
      <c r="Q93" s="109"/>
      <c r="R93" s="27"/>
      <c r="S93" s="27"/>
      <c r="T93" s="28"/>
      <c r="U93" s="28"/>
      <c r="V93" s="28"/>
      <c r="W93" s="28"/>
      <c r="X93" s="28"/>
      <c r="Y93" s="28"/>
      <c r="Z93" s="29"/>
      <c r="AA93" s="29"/>
    </row>
    <row r="94" spans="1:27">
      <c r="A94" s="39"/>
      <c r="B94" s="39"/>
      <c r="C94" s="39"/>
      <c r="D94" s="39"/>
      <c r="E94" s="39"/>
      <c r="F94" s="39"/>
      <c r="G94" s="39"/>
      <c r="H94" s="39"/>
      <c r="I94" s="39"/>
      <c r="J94" s="39"/>
      <c r="K94" s="39"/>
      <c r="L94" s="107"/>
      <c r="M94" s="108"/>
      <c r="N94" s="109"/>
      <c r="O94" s="109"/>
      <c r="P94" s="109"/>
      <c r="Q94" s="109"/>
      <c r="R94" s="27"/>
      <c r="S94" s="27"/>
      <c r="T94" s="28"/>
      <c r="U94" s="28"/>
      <c r="V94" s="28"/>
      <c r="W94" s="28"/>
      <c r="X94" s="28"/>
      <c r="Y94" s="28"/>
      <c r="Z94" s="29"/>
      <c r="AA94" s="29"/>
    </row>
    <row r="95" spans="1:27">
      <c r="A95" s="39"/>
      <c r="B95" s="39"/>
      <c r="C95" s="39"/>
      <c r="D95" s="39"/>
      <c r="E95" s="39"/>
      <c r="F95" s="39"/>
      <c r="G95" s="39"/>
      <c r="H95" s="39"/>
      <c r="I95" s="39"/>
      <c r="J95" s="39"/>
      <c r="K95" s="39"/>
      <c r="L95" s="107"/>
      <c r="M95" s="108"/>
      <c r="N95" s="109"/>
      <c r="O95" s="109"/>
      <c r="P95" s="109"/>
      <c r="Q95" s="109"/>
      <c r="R95" s="27"/>
      <c r="S95" s="27"/>
      <c r="T95" s="28"/>
      <c r="U95" s="28"/>
      <c r="V95" s="28"/>
      <c r="W95" s="28"/>
      <c r="X95" s="28"/>
      <c r="Y95" s="28"/>
      <c r="Z95" s="29"/>
      <c r="AA95" s="29"/>
    </row>
    <row r="96" spans="1:27">
      <c r="A96" s="39"/>
      <c r="B96" s="39"/>
      <c r="C96" s="39"/>
      <c r="D96" s="39"/>
      <c r="E96" s="39"/>
      <c r="F96" s="39"/>
      <c r="G96" s="39"/>
      <c r="H96" s="39"/>
      <c r="I96" s="39"/>
      <c r="J96" s="39"/>
      <c r="K96" s="39"/>
      <c r="L96" s="107"/>
      <c r="M96" s="108"/>
      <c r="N96" s="109"/>
      <c r="O96" s="109"/>
      <c r="P96" s="109"/>
      <c r="Q96" s="109"/>
      <c r="R96" s="27"/>
      <c r="S96" s="27"/>
      <c r="T96" s="28"/>
      <c r="U96" s="28"/>
      <c r="V96" s="28"/>
      <c r="W96" s="28"/>
      <c r="X96" s="28"/>
      <c r="Y96" s="28"/>
      <c r="Z96" s="29"/>
      <c r="AA96" s="29"/>
    </row>
    <row r="97" spans="1:27">
      <c r="A97" s="39"/>
      <c r="B97" s="39"/>
      <c r="C97" s="39"/>
      <c r="D97" s="39"/>
      <c r="E97" s="39"/>
      <c r="F97" s="39"/>
      <c r="G97" s="39"/>
      <c r="H97" s="39"/>
      <c r="I97" s="39"/>
      <c r="J97" s="39"/>
      <c r="K97" s="39"/>
      <c r="L97" s="107"/>
      <c r="M97" s="108"/>
      <c r="N97" s="109"/>
      <c r="O97" s="109"/>
      <c r="P97" s="109"/>
      <c r="Q97" s="109"/>
      <c r="R97" s="27"/>
      <c r="S97" s="27"/>
      <c r="T97" s="28"/>
      <c r="U97" s="28"/>
      <c r="V97" s="28"/>
      <c r="W97" s="28"/>
      <c r="X97" s="28"/>
      <c r="Y97" s="28"/>
      <c r="Z97" s="29"/>
      <c r="AA97" s="29"/>
    </row>
    <row r="98" spans="1:27">
      <c r="A98" s="39"/>
      <c r="B98" s="39"/>
      <c r="C98" s="39"/>
      <c r="D98" s="39"/>
      <c r="E98" s="39"/>
      <c r="F98" s="39"/>
      <c r="G98" s="39"/>
      <c r="H98" s="39"/>
      <c r="I98" s="39"/>
      <c r="J98" s="39"/>
      <c r="K98" s="39"/>
      <c r="L98" s="107"/>
      <c r="M98" s="108"/>
      <c r="N98" s="109"/>
      <c r="O98" s="109"/>
      <c r="P98" s="109"/>
      <c r="Q98" s="109"/>
      <c r="R98" s="27"/>
      <c r="S98" s="27"/>
      <c r="T98" s="28"/>
      <c r="U98" s="28"/>
      <c r="V98" s="28"/>
      <c r="W98" s="28"/>
      <c r="X98" s="28"/>
      <c r="Y98" s="28"/>
      <c r="Z98" s="29"/>
      <c r="AA98" s="29"/>
    </row>
    <row r="99" spans="1:27">
      <c r="A99" s="39"/>
      <c r="B99" s="39"/>
      <c r="C99" s="39"/>
      <c r="D99" s="39"/>
      <c r="E99" s="39"/>
      <c r="F99" s="39"/>
      <c r="G99" s="39"/>
      <c r="H99" s="39"/>
      <c r="I99" s="39"/>
      <c r="J99" s="39"/>
      <c r="K99" s="39"/>
      <c r="L99" s="107"/>
      <c r="M99" s="108"/>
      <c r="N99" s="109"/>
      <c r="O99" s="109"/>
      <c r="P99" s="109"/>
      <c r="Q99" s="109"/>
      <c r="R99" s="27"/>
      <c r="S99" s="27"/>
      <c r="T99" s="28"/>
      <c r="U99" s="28"/>
      <c r="V99" s="28"/>
      <c r="W99" s="28"/>
      <c r="X99" s="28"/>
      <c r="Y99" s="28"/>
      <c r="Z99" s="29"/>
      <c r="AA99" s="29"/>
    </row>
    <row r="100" spans="1:27">
      <c r="A100" s="39"/>
      <c r="B100" s="39"/>
      <c r="C100" s="39"/>
      <c r="D100" s="39"/>
      <c r="E100" s="39"/>
      <c r="F100" s="39"/>
      <c r="G100" s="39"/>
      <c r="H100" s="39"/>
      <c r="I100" s="39"/>
      <c r="J100" s="39"/>
      <c r="K100" s="39"/>
      <c r="L100" s="107"/>
      <c r="M100" s="108"/>
      <c r="N100" s="109"/>
      <c r="O100" s="109"/>
      <c r="P100" s="109"/>
      <c r="Q100" s="109"/>
      <c r="R100" s="27"/>
      <c r="S100" s="27"/>
      <c r="T100" s="28"/>
      <c r="U100" s="28"/>
      <c r="V100" s="28"/>
      <c r="W100" s="28"/>
      <c r="X100" s="28"/>
      <c r="Y100" s="28"/>
      <c r="Z100" s="29"/>
      <c r="AA100" s="29"/>
    </row>
    <row r="101" spans="1:27">
      <c r="A101" s="39"/>
      <c r="B101" s="39"/>
      <c r="C101" s="39"/>
      <c r="D101" s="39"/>
      <c r="E101" s="39"/>
      <c r="F101" s="39"/>
      <c r="G101" s="39"/>
      <c r="H101" s="39"/>
      <c r="I101" s="39"/>
      <c r="J101" s="39"/>
      <c r="K101" s="39"/>
      <c r="L101" s="107"/>
      <c r="M101" s="108"/>
      <c r="N101" s="109"/>
      <c r="O101" s="109"/>
      <c r="P101" s="109"/>
      <c r="Q101" s="109"/>
      <c r="R101" s="27"/>
      <c r="S101" s="27"/>
      <c r="T101" s="28"/>
      <c r="U101" s="28"/>
      <c r="V101" s="28"/>
      <c r="W101" s="28"/>
      <c r="X101" s="28"/>
      <c r="Y101" s="28"/>
      <c r="Z101" s="29"/>
      <c r="AA101" s="29"/>
    </row>
    <row r="102" spans="1:27">
      <c r="A102" s="39"/>
      <c r="B102" s="39"/>
      <c r="C102" s="39"/>
      <c r="D102" s="39"/>
      <c r="E102" s="39"/>
      <c r="F102" s="39"/>
      <c r="G102" s="39"/>
      <c r="H102" s="39"/>
      <c r="I102" s="39"/>
      <c r="J102" s="39"/>
      <c r="K102" s="39"/>
      <c r="L102" s="107"/>
      <c r="M102" s="108"/>
      <c r="N102" s="109"/>
      <c r="O102" s="109"/>
      <c r="P102" s="109"/>
      <c r="Q102" s="109"/>
      <c r="R102" s="27"/>
      <c r="S102" s="27"/>
      <c r="T102" s="28"/>
      <c r="U102" s="28"/>
      <c r="V102" s="28"/>
      <c r="W102" s="28"/>
      <c r="X102" s="28"/>
      <c r="Y102" s="28"/>
      <c r="Z102" s="29"/>
      <c r="AA102" s="29"/>
    </row>
    <row r="103" spans="1:27">
      <c r="A103" s="39"/>
      <c r="B103" s="39"/>
      <c r="C103" s="39"/>
      <c r="D103" s="39"/>
      <c r="E103" s="39"/>
      <c r="F103" s="39"/>
      <c r="G103" s="39"/>
      <c r="H103" s="39"/>
      <c r="I103" s="39"/>
      <c r="J103" s="39"/>
      <c r="K103" s="39"/>
      <c r="L103" s="107"/>
      <c r="M103" s="108"/>
      <c r="N103" s="109"/>
      <c r="O103" s="109"/>
      <c r="P103" s="109"/>
      <c r="Q103" s="109"/>
      <c r="R103" s="27"/>
      <c r="S103" s="27"/>
      <c r="T103" s="28"/>
      <c r="U103" s="28"/>
      <c r="V103" s="28"/>
      <c r="W103" s="28"/>
      <c r="X103" s="28"/>
      <c r="Y103" s="28"/>
      <c r="Z103" s="29"/>
      <c r="AA103" s="29"/>
    </row>
    <row r="104" spans="1:27">
      <c r="A104" s="39"/>
      <c r="B104" s="39"/>
      <c r="C104" s="39"/>
      <c r="D104" s="39"/>
      <c r="E104" s="39"/>
      <c r="F104" s="39"/>
      <c r="G104" s="39"/>
      <c r="H104" s="39"/>
      <c r="I104" s="39"/>
      <c r="J104" s="39"/>
      <c r="K104" s="39"/>
      <c r="L104" s="107"/>
      <c r="M104" s="108"/>
      <c r="N104" s="109"/>
      <c r="O104" s="109"/>
      <c r="P104" s="109"/>
      <c r="Q104" s="109"/>
      <c r="R104" s="27"/>
      <c r="S104" s="27"/>
      <c r="T104" s="28"/>
      <c r="U104" s="28"/>
      <c r="V104" s="28"/>
      <c r="W104" s="28"/>
      <c r="X104" s="28"/>
      <c r="Y104" s="28"/>
      <c r="Z104" s="29"/>
      <c r="AA104" s="29"/>
    </row>
    <row r="105" spans="1:27">
      <c r="A105" s="39"/>
      <c r="B105" s="39"/>
      <c r="C105" s="39"/>
      <c r="D105" s="39"/>
      <c r="E105" s="39"/>
      <c r="F105" s="39"/>
      <c r="G105" s="39"/>
      <c r="H105" s="39"/>
      <c r="I105" s="39"/>
      <c r="J105" s="39"/>
      <c r="K105" s="39"/>
      <c r="L105" s="107"/>
      <c r="M105" s="108"/>
      <c r="N105" s="109"/>
      <c r="O105" s="109"/>
      <c r="P105" s="109"/>
      <c r="Q105" s="109"/>
      <c r="R105" s="27"/>
      <c r="S105" s="27"/>
      <c r="T105" s="28"/>
      <c r="U105" s="28"/>
      <c r="V105" s="28"/>
      <c r="W105" s="28"/>
      <c r="X105" s="28"/>
      <c r="Y105" s="28"/>
      <c r="Z105" s="29"/>
      <c r="AA105" s="29"/>
    </row>
    <row r="106" spans="1:27">
      <c r="A106" s="39"/>
      <c r="B106" s="39"/>
      <c r="C106" s="39"/>
      <c r="D106" s="39"/>
      <c r="E106" s="39"/>
      <c r="F106" s="39"/>
      <c r="G106" s="39"/>
      <c r="H106" s="39"/>
      <c r="I106" s="39"/>
      <c r="J106" s="39"/>
      <c r="K106" s="39"/>
      <c r="L106" s="107"/>
      <c r="M106" s="108"/>
      <c r="N106" s="109"/>
      <c r="O106" s="109"/>
      <c r="P106" s="109"/>
      <c r="Q106" s="109"/>
      <c r="R106" s="27"/>
      <c r="S106" s="27"/>
      <c r="T106" s="28"/>
      <c r="U106" s="28"/>
      <c r="V106" s="28"/>
      <c r="W106" s="28"/>
      <c r="X106" s="28"/>
      <c r="Y106" s="28"/>
      <c r="Z106" s="29"/>
      <c r="AA106" s="29"/>
    </row>
    <row r="107" spans="1:27">
      <c r="A107" s="39"/>
      <c r="B107" s="39"/>
      <c r="C107" s="39"/>
      <c r="D107" s="39"/>
      <c r="E107" s="39"/>
      <c r="F107" s="39"/>
      <c r="G107" s="39"/>
      <c r="H107" s="39"/>
      <c r="I107" s="39"/>
      <c r="J107" s="39"/>
      <c r="K107" s="39"/>
      <c r="L107" s="107"/>
      <c r="M107" s="108"/>
      <c r="N107" s="109"/>
      <c r="O107" s="109"/>
      <c r="P107" s="109"/>
      <c r="Q107" s="109"/>
      <c r="R107" s="27"/>
      <c r="S107" s="27"/>
      <c r="T107" s="28"/>
      <c r="U107" s="28"/>
      <c r="V107" s="28"/>
      <c r="W107" s="28"/>
      <c r="X107" s="28"/>
      <c r="Y107" s="28"/>
      <c r="Z107" s="29"/>
      <c r="AA107" s="29"/>
    </row>
    <row r="108" spans="1:27">
      <c r="A108" s="39"/>
      <c r="B108" s="39"/>
      <c r="C108" s="39"/>
      <c r="D108" s="39"/>
      <c r="E108" s="39"/>
      <c r="F108" s="39"/>
      <c r="G108" s="39"/>
      <c r="H108" s="39"/>
      <c r="I108" s="39"/>
      <c r="J108" s="39"/>
      <c r="K108" s="39"/>
      <c r="L108" s="107"/>
      <c r="M108" s="108"/>
      <c r="N108" s="109"/>
      <c r="O108" s="109"/>
      <c r="P108" s="109"/>
      <c r="Q108" s="109"/>
      <c r="R108" s="27"/>
      <c r="S108" s="27"/>
      <c r="T108" s="28"/>
      <c r="U108" s="28"/>
      <c r="V108" s="28"/>
      <c r="W108" s="28"/>
      <c r="X108" s="28"/>
      <c r="Y108" s="28"/>
      <c r="Z108" s="29"/>
      <c r="AA108" s="29"/>
    </row>
    <row r="109" spans="1:27">
      <c r="A109" s="39"/>
      <c r="B109" s="39"/>
      <c r="C109" s="39"/>
      <c r="D109" s="39"/>
      <c r="E109" s="39"/>
      <c r="F109" s="39"/>
      <c r="G109" s="39"/>
      <c r="H109" s="39"/>
      <c r="I109" s="39"/>
      <c r="J109" s="39"/>
      <c r="K109" s="39"/>
      <c r="L109" s="107"/>
      <c r="M109" s="108"/>
      <c r="N109" s="109"/>
      <c r="O109" s="109"/>
      <c r="P109" s="109"/>
      <c r="Q109" s="109"/>
      <c r="R109" s="27"/>
      <c r="S109" s="27"/>
      <c r="T109" s="28"/>
      <c r="U109" s="28"/>
      <c r="V109" s="28"/>
      <c r="W109" s="28"/>
      <c r="X109" s="28"/>
      <c r="Y109" s="28"/>
      <c r="Z109" s="29"/>
      <c r="AA109" s="29"/>
    </row>
    <row r="110" spans="1:27">
      <c r="A110" s="39"/>
      <c r="B110" s="39"/>
      <c r="C110" s="39"/>
      <c r="D110" s="39"/>
      <c r="E110" s="39"/>
      <c r="F110" s="39"/>
      <c r="G110" s="39"/>
      <c r="H110" s="39"/>
      <c r="I110" s="39"/>
      <c r="J110" s="39"/>
      <c r="K110" s="39"/>
      <c r="L110" s="107"/>
      <c r="M110" s="108"/>
      <c r="N110" s="109"/>
      <c r="O110" s="109"/>
      <c r="P110" s="109"/>
      <c r="Q110" s="109"/>
      <c r="R110" s="27"/>
      <c r="S110" s="27"/>
      <c r="T110" s="28"/>
      <c r="U110" s="28"/>
      <c r="V110" s="28"/>
      <c r="W110" s="28"/>
      <c r="X110" s="28"/>
      <c r="Y110" s="28"/>
      <c r="Z110" s="29"/>
      <c r="AA110" s="29"/>
    </row>
    <row r="111" spans="1:27">
      <c r="A111" s="39"/>
      <c r="B111" s="39"/>
      <c r="C111" s="39"/>
      <c r="D111" s="39"/>
      <c r="E111" s="39"/>
      <c r="F111" s="39"/>
      <c r="G111" s="39"/>
      <c r="H111" s="39"/>
      <c r="I111" s="39"/>
      <c r="J111" s="39"/>
      <c r="K111" s="39"/>
      <c r="L111" s="107"/>
      <c r="M111" s="108"/>
      <c r="N111" s="109"/>
      <c r="O111" s="109"/>
      <c r="P111" s="109"/>
      <c r="Q111" s="109"/>
      <c r="R111" s="27"/>
      <c r="S111" s="27"/>
      <c r="T111" s="28"/>
      <c r="U111" s="28"/>
      <c r="V111" s="28"/>
      <c r="W111" s="28"/>
      <c r="X111" s="28"/>
      <c r="Y111" s="28"/>
      <c r="Z111" s="29"/>
      <c r="AA111" s="29"/>
    </row>
    <row r="112" spans="1:27">
      <c r="A112" s="39"/>
      <c r="B112" s="39"/>
      <c r="C112" s="39"/>
      <c r="D112" s="39"/>
      <c r="E112" s="39"/>
      <c r="F112" s="39"/>
      <c r="G112" s="39"/>
      <c r="H112" s="39"/>
      <c r="I112" s="39"/>
      <c r="J112" s="39"/>
      <c r="K112" s="39"/>
      <c r="L112" s="107"/>
      <c r="M112" s="108"/>
      <c r="N112" s="109"/>
      <c r="O112" s="109"/>
      <c r="P112" s="109"/>
      <c r="Q112" s="109"/>
      <c r="R112" s="27"/>
      <c r="S112" s="27"/>
      <c r="T112" s="28"/>
      <c r="U112" s="28"/>
      <c r="V112" s="28"/>
      <c r="W112" s="28"/>
      <c r="X112" s="28"/>
      <c r="Y112" s="28"/>
      <c r="Z112" s="29"/>
      <c r="AA112" s="29"/>
    </row>
    <row r="113" spans="1:27">
      <c r="A113" s="39"/>
      <c r="B113" s="39"/>
      <c r="C113" s="39"/>
      <c r="D113" s="39"/>
      <c r="E113" s="39"/>
      <c r="F113" s="39"/>
      <c r="G113" s="39"/>
      <c r="H113" s="39"/>
      <c r="I113" s="39"/>
      <c r="J113" s="39"/>
      <c r="K113" s="39"/>
      <c r="L113" s="107"/>
      <c r="M113" s="108"/>
      <c r="N113" s="109"/>
      <c r="O113" s="109"/>
      <c r="P113" s="109"/>
      <c r="Q113" s="109"/>
      <c r="R113" s="27"/>
      <c r="S113" s="27"/>
      <c r="T113" s="28"/>
      <c r="U113" s="28"/>
      <c r="V113" s="28"/>
      <c r="W113" s="28"/>
      <c r="X113" s="28"/>
      <c r="Y113" s="28"/>
      <c r="Z113" s="29"/>
      <c r="AA113" s="29"/>
    </row>
    <row r="114" spans="1:27">
      <c r="A114" s="39"/>
      <c r="B114" s="39"/>
      <c r="C114" s="39"/>
      <c r="D114" s="39"/>
      <c r="E114" s="39"/>
      <c r="F114" s="39"/>
      <c r="G114" s="39"/>
      <c r="H114" s="39"/>
      <c r="I114" s="39"/>
      <c r="J114" s="39"/>
      <c r="K114" s="39"/>
      <c r="L114" s="107"/>
      <c r="M114" s="108"/>
      <c r="N114" s="109"/>
      <c r="O114" s="109"/>
      <c r="P114" s="109"/>
      <c r="Q114" s="109"/>
      <c r="R114" s="27"/>
      <c r="S114" s="27"/>
      <c r="T114" s="28"/>
      <c r="U114" s="28"/>
      <c r="V114" s="28"/>
      <c r="W114" s="28"/>
      <c r="X114" s="28"/>
      <c r="Y114" s="28"/>
      <c r="Z114" s="29"/>
      <c r="AA114" s="29"/>
    </row>
    <row r="115" spans="1:27">
      <c r="A115" s="39"/>
      <c r="B115" s="39"/>
      <c r="C115" s="39"/>
      <c r="D115" s="39"/>
      <c r="E115" s="39"/>
      <c r="F115" s="39"/>
      <c r="G115" s="39"/>
      <c r="H115" s="39"/>
      <c r="I115" s="39"/>
      <c r="J115" s="39"/>
      <c r="K115" s="39"/>
      <c r="L115" s="107"/>
      <c r="M115" s="108"/>
      <c r="N115" s="109"/>
      <c r="O115" s="109"/>
      <c r="P115" s="109"/>
      <c r="Q115" s="109"/>
      <c r="R115" s="27"/>
      <c r="S115" s="27"/>
      <c r="T115" s="28"/>
      <c r="U115" s="28"/>
      <c r="V115" s="28"/>
      <c r="W115" s="28"/>
      <c r="X115" s="28"/>
      <c r="Y115" s="28"/>
      <c r="Z115" s="29"/>
      <c r="AA115" s="29"/>
    </row>
    <row r="116" spans="1:27">
      <c r="A116" s="39"/>
      <c r="B116" s="39"/>
      <c r="C116" s="39"/>
      <c r="D116" s="39"/>
      <c r="E116" s="39"/>
      <c r="F116" s="39"/>
      <c r="G116" s="39"/>
      <c r="H116" s="39"/>
      <c r="I116" s="39"/>
      <c r="J116" s="39"/>
      <c r="K116" s="39"/>
      <c r="L116" s="107"/>
      <c r="M116" s="108"/>
      <c r="N116" s="109"/>
      <c r="O116" s="109"/>
      <c r="P116" s="109"/>
      <c r="Q116" s="109"/>
      <c r="R116" s="27"/>
      <c r="S116" s="27"/>
      <c r="T116" s="28"/>
      <c r="U116" s="28"/>
      <c r="V116" s="28"/>
      <c r="W116" s="28"/>
      <c r="X116" s="28"/>
      <c r="Y116" s="28"/>
      <c r="Z116" s="29"/>
      <c r="AA116" s="29"/>
    </row>
    <row r="117" spans="1:27">
      <c r="A117" s="39"/>
      <c r="B117" s="39"/>
      <c r="C117" s="39"/>
      <c r="D117" s="39"/>
      <c r="E117" s="39"/>
      <c r="F117" s="39"/>
      <c r="G117" s="39"/>
      <c r="H117" s="39"/>
      <c r="I117" s="39"/>
      <c r="J117" s="39"/>
      <c r="K117" s="39"/>
      <c r="L117" s="107"/>
      <c r="M117" s="108"/>
      <c r="N117" s="109"/>
      <c r="O117" s="109"/>
      <c r="P117" s="109"/>
      <c r="Q117" s="109"/>
      <c r="R117" s="27"/>
      <c r="S117" s="27"/>
      <c r="T117" s="28"/>
      <c r="U117" s="28"/>
      <c r="V117" s="28"/>
      <c r="W117" s="28"/>
      <c r="X117" s="28"/>
      <c r="Y117" s="28"/>
      <c r="Z117" s="29"/>
      <c r="AA117" s="29"/>
    </row>
    <row r="118" spans="1:27">
      <c r="A118" s="39"/>
      <c r="B118" s="39"/>
      <c r="C118" s="39"/>
      <c r="D118" s="39"/>
      <c r="E118" s="39"/>
      <c r="F118" s="39"/>
      <c r="G118" s="39"/>
      <c r="H118" s="39"/>
      <c r="I118" s="39"/>
      <c r="J118" s="39"/>
      <c r="K118" s="39"/>
      <c r="L118" s="107"/>
      <c r="M118" s="108"/>
      <c r="N118" s="109"/>
      <c r="O118" s="109"/>
      <c r="P118" s="109"/>
      <c r="Q118" s="109"/>
      <c r="R118" s="27"/>
      <c r="S118" s="27"/>
      <c r="T118" s="28"/>
      <c r="U118" s="28"/>
      <c r="V118" s="28"/>
      <c r="W118" s="28"/>
      <c r="X118" s="28"/>
      <c r="Y118" s="28"/>
      <c r="Z118" s="29"/>
      <c r="AA118" s="29"/>
    </row>
    <row r="119" spans="1:27">
      <c r="A119" s="39"/>
      <c r="B119" s="39"/>
      <c r="C119" s="39"/>
      <c r="D119" s="39"/>
      <c r="E119" s="39"/>
      <c r="F119" s="39"/>
      <c r="G119" s="39"/>
      <c r="H119" s="39"/>
      <c r="I119" s="39"/>
      <c r="J119" s="39"/>
      <c r="K119" s="39"/>
      <c r="L119" s="107"/>
      <c r="M119" s="108"/>
      <c r="N119" s="109"/>
      <c r="O119" s="109"/>
      <c r="P119" s="109"/>
      <c r="Q119" s="109"/>
      <c r="R119" s="27"/>
      <c r="S119" s="27"/>
      <c r="T119" s="28"/>
      <c r="U119" s="28"/>
      <c r="V119" s="28"/>
      <c r="W119" s="28"/>
      <c r="X119" s="28"/>
      <c r="Y119" s="28"/>
      <c r="Z119" s="29"/>
      <c r="AA119" s="29"/>
    </row>
    <row r="120" spans="1:27">
      <c r="A120" s="39"/>
      <c r="B120" s="39"/>
      <c r="C120" s="39"/>
      <c r="D120" s="39"/>
      <c r="E120" s="39"/>
      <c r="F120" s="39"/>
      <c r="G120" s="39"/>
      <c r="H120" s="39"/>
      <c r="I120" s="39"/>
      <c r="J120" s="39"/>
      <c r="K120" s="39"/>
      <c r="L120" s="107"/>
      <c r="M120" s="108"/>
      <c r="N120" s="109"/>
      <c r="O120" s="109"/>
      <c r="P120" s="109"/>
      <c r="Q120" s="109"/>
      <c r="R120" s="27"/>
      <c r="S120" s="27"/>
      <c r="T120" s="28"/>
      <c r="U120" s="28"/>
      <c r="V120" s="28"/>
      <c r="W120" s="28"/>
      <c r="X120" s="28"/>
      <c r="Y120" s="28"/>
      <c r="Z120" s="29"/>
      <c r="AA120" s="29"/>
    </row>
    <row r="121" spans="1:27">
      <c r="A121" s="39"/>
      <c r="B121" s="39"/>
      <c r="C121" s="39"/>
      <c r="D121" s="39"/>
      <c r="E121" s="39"/>
      <c r="F121" s="39"/>
      <c r="G121" s="39"/>
      <c r="H121" s="39"/>
      <c r="I121" s="39"/>
      <c r="J121" s="39"/>
      <c r="K121" s="39"/>
      <c r="L121" s="107"/>
      <c r="M121" s="108"/>
      <c r="N121" s="109"/>
      <c r="O121" s="109"/>
      <c r="P121" s="109"/>
      <c r="Q121" s="109"/>
      <c r="R121" s="27"/>
      <c r="S121" s="27"/>
      <c r="T121" s="28"/>
      <c r="U121" s="28"/>
      <c r="V121" s="28"/>
      <c r="W121" s="28"/>
      <c r="X121" s="28"/>
      <c r="Y121" s="28"/>
      <c r="Z121" s="29"/>
      <c r="AA121" s="29"/>
    </row>
    <row r="122" spans="1:27">
      <c r="A122" s="39"/>
      <c r="B122" s="39"/>
      <c r="C122" s="39"/>
      <c r="D122" s="39"/>
      <c r="E122" s="39"/>
      <c r="F122" s="39"/>
      <c r="G122" s="39"/>
      <c r="H122" s="39"/>
      <c r="I122" s="39"/>
      <c r="J122" s="39"/>
      <c r="K122" s="39"/>
      <c r="L122" s="107"/>
      <c r="M122" s="108"/>
      <c r="N122" s="109"/>
      <c r="O122" s="109"/>
      <c r="P122" s="109"/>
      <c r="Q122" s="109"/>
      <c r="R122" s="27"/>
      <c r="S122" s="27"/>
      <c r="T122" s="28"/>
      <c r="U122" s="28"/>
      <c r="V122" s="28"/>
      <c r="W122" s="28"/>
      <c r="X122" s="28"/>
      <c r="Y122" s="28"/>
      <c r="Z122" s="29"/>
      <c r="AA122" s="29"/>
    </row>
    <row r="123" spans="1:27">
      <c r="A123" s="39"/>
      <c r="B123" s="39"/>
      <c r="C123" s="39"/>
      <c r="D123" s="39"/>
      <c r="E123" s="39"/>
      <c r="F123" s="39"/>
      <c r="G123" s="39"/>
      <c r="H123" s="39"/>
      <c r="I123" s="39"/>
      <c r="J123" s="39"/>
      <c r="K123" s="39"/>
      <c r="L123" s="107"/>
      <c r="M123" s="108"/>
      <c r="N123" s="109"/>
      <c r="O123" s="109"/>
      <c r="P123" s="109"/>
      <c r="Q123" s="109"/>
      <c r="R123" s="27"/>
      <c r="S123" s="27"/>
      <c r="T123" s="28"/>
      <c r="U123" s="28"/>
      <c r="V123" s="28"/>
      <c r="W123" s="28"/>
      <c r="X123" s="28"/>
      <c r="Y123" s="28"/>
      <c r="Z123" s="29"/>
      <c r="AA123" s="29"/>
    </row>
    <row r="124" spans="1:27">
      <c r="A124" s="39"/>
      <c r="B124" s="39"/>
      <c r="C124" s="39"/>
      <c r="D124" s="39"/>
      <c r="E124" s="39"/>
      <c r="F124" s="39"/>
      <c r="G124" s="39"/>
      <c r="H124" s="39"/>
      <c r="I124" s="39"/>
      <c r="J124" s="39"/>
      <c r="K124" s="39"/>
      <c r="L124" s="107"/>
      <c r="M124" s="108"/>
      <c r="N124" s="109"/>
      <c r="O124" s="109"/>
      <c r="P124" s="109"/>
      <c r="Q124" s="109"/>
      <c r="R124" s="27"/>
      <c r="S124" s="27"/>
      <c r="T124" s="28"/>
      <c r="U124" s="28"/>
      <c r="V124" s="28"/>
      <c r="W124" s="28"/>
      <c r="X124" s="28"/>
      <c r="Y124" s="28"/>
      <c r="Z124" s="29"/>
      <c r="AA124" s="29"/>
    </row>
    <row r="125" spans="1:27">
      <c r="A125" s="39"/>
      <c r="B125" s="39"/>
      <c r="C125" s="39"/>
      <c r="D125" s="39"/>
      <c r="E125" s="39"/>
      <c r="F125" s="39"/>
      <c r="G125" s="39"/>
      <c r="H125" s="39"/>
      <c r="I125" s="39"/>
      <c r="J125" s="39"/>
      <c r="K125" s="39"/>
      <c r="L125" s="107"/>
      <c r="M125" s="108"/>
      <c r="N125" s="109"/>
      <c r="O125" s="109"/>
      <c r="P125" s="109"/>
      <c r="Q125" s="109"/>
      <c r="R125" s="27"/>
      <c r="S125" s="27"/>
      <c r="T125" s="28"/>
      <c r="U125" s="28"/>
      <c r="V125" s="28"/>
      <c r="W125" s="28"/>
      <c r="X125" s="28"/>
      <c r="Y125" s="28"/>
      <c r="Z125" s="29"/>
      <c r="AA125" s="29"/>
    </row>
    <row r="126" spans="1:27">
      <c r="A126" s="39"/>
      <c r="B126" s="39"/>
      <c r="C126" s="39"/>
      <c r="D126" s="39"/>
      <c r="E126" s="39"/>
      <c r="F126" s="39"/>
      <c r="G126" s="39"/>
      <c r="H126" s="39"/>
      <c r="I126" s="39"/>
      <c r="J126" s="39"/>
      <c r="K126" s="39"/>
      <c r="L126" s="107"/>
      <c r="M126" s="108"/>
      <c r="N126" s="109"/>
      <c r="O126" s="109"/>
      <c r="P126" s="109"/>
      <c r="Q126" s="109"/>
      <c r="R126" s="27"/>
      <c r="S126" s="27"/>
      <c r="T126" s="28"/>
      <c r="U126" s="28"/>
      <c r="V126" s="28"/>
      <c r="W126" s="28"/>
      <c r="X126" s="28"/>
      <c r="Y126" s="28"/>
      <c r="Z126" s="29"/>
      <c r="AA126" s="29"/>
    </row>
    <row r="127" spans="1:27">
      <c r="A127" s="39"/>
      <c r="B127" s="39"/>
      <c r="C127" s="39"/>
      <c r="D127" s="39"/>
      <c r="E127" s="39"/>
      <c r="F127" s="39"/>
      <c r="G127" s="39"/>
      <c r="H127" s="39"/>
      <c r="I127" s="39"/>
      <c r="J127" s="39"/>
      <c r="K127" s="39"/>
      <c r="L127" s="107"/>
      <c r="M127" s="108"/>
      <c r="N127" s="109"/>
      <c r="O127" s="109"/>
      <c r="P127" s="109"/>
      <c r="Q127" s="109"/>
      <c r="R127" s="27"/>
      <c r="S127" s="27"/>
      <c r="T127" s="28"/>
      <c r="U127" s="28"/>
      <c r="V127" s="28"/>
      <c r="W127" s="28"/>
      <c r="X127" s="28"/>
      <c r="Y127" s="28"/>
      <c r="Z127" s="29"/>
      <c r="AA127" s="29"/>
    </row>
    <row r="128" spans="1:27">
      <c r="A128" s="39"/>
      <c r="B128" s="39"/>
      <c r="C128" s="39"/>
      <c r="D128" s="39"/>
      <c r="E128" s="39"/>
      <c r="F128" s="39"/>
      <c r="G128" s="39"/>
      <c r="H128" s="39"/>
      <c r="I128" s="39"/>
      <c r="J128" s="39"/>
      <c r="K128" s="39"/>
      <c r="L128" s="107"/>
      <c r="M128" s="108"/>
      <c r="N128" s="109"/>
      <c r="O128" s="109"/>
      <c r="P128" s="109"/>
      <c r="Q128" s="109"/>
      <c r="R128" s="27"/>
      <c r="S128" s="27"/>
      <c r="T128" s="28"/>
      <c r="U128" s="28"/>
      <c r="V128" s="28"/>
      <c r="W128" s="28"/>
      <c r="X128" s="28"/>
      <c r="Y128" s="28"/>
      <c r="Z128" s="29"/>
      <c r="AA128" s="29"/>
    </row>
    <row r="129" spans="1:27">
      <c r="A129" s="39"/>
      <c r="B129" s="39"/>
      <c r="C129" s="39"/>
      <c r="D129" s="39"/>
      <c r="E129" s="39"/>
      <c r="F129" s="39"/>
      <c r="G129" s="39"/>
      <c r="H129" s="39"/>
      <c r="I129" s="39"/>
      <c r="J129" s="39"/>
      <c r="K129" s="39"/>
      <c r="L129" s="107"/>
      <c r="M129" s="108"/>
      <c r="N129" s="109"/>
      <c r="O129" s="109"/>
      <c r="P129" s="109"/>
      <c r="Q129" s="109"/>
      <c r="R129" s="27"/>
      <c r="S129" s="27"/>
      <c r="T129" s="28"/>
      <c r="U129" s="28"/>
      <c r="V129" s="28"/>
      <c r="W129" s="28"/>
      <c r="X129" s="28"/>
      <c r="Y129" s="28"/>
      <c r="Z129" s="29"/>
      <c r="AA129" s="29"/>
    </row>
    <row r="130" spans="1:27">
      <c r="A130" s="39"/>
      <c r="B130" s="39"/>
      <c r="C130" s="39"/>
      <c r="D130" s="39"/>
      <c r="E130" s="39"/>
      <c r="F130" s="39"/>
      <c r="G130" s="39"/>
      <c r="H130" s="39"/>
      <c r="I130" s="39"/>
      <c r="J130" s="39"/>
      <c r="K130" s="39"/>
      <c r="L130" s="107"/>
      <c r="M130" s="108"/>
      <c r="N130" s="109"/>
      <c r="O130" s="109"/>
      <c r="P130" s="109"/>
      <c r="Q130" s="109"/>
      <c r="R130" s="27"/>
      <c r="S130" s="27"/>
      <c r="T130" s="28"/>
      <c r="U130" s="28"/>
      <c r="V130" s="28"/>
      <c r="W130" s="28"/>
      <c r="X130" s="28"/>
      <c r="Y130" s="28"/>
      <c r="Z130" s="29"/>
      <c r="AA130" s="29"/>
    </row>
    <row r="131" spans="1:27">
      <c r="A131" s="39"/>
      <c r="B131" s="39"/>
      <c r="C131" s="39"/>
      <c r="D131" s="39"/>
      <c r="E131" s="39"/>
      <c r="F131" s="39"/>
      <c r="G131" s="39"/>
      <c r="H131" s="39"/>
      <c r="I131" s="39"/>
      <c r="J131" s="39"/>
      <c r="K131" s="39"/>
      <c r="L131" s="107"/>
      <c r="M131" s="108"/>
      <c r="N131" s="109"/>
      <c r="O131" s="109"/>
      <c r="P131" s="109"/>
      <c r="Q131" s="109"/>
      <c r="R131" s="27"/>
      <c r="S131" s="27"/>
      <c r="T131" s="28"/>
      <c r="U131" s="28"/>
      <c r="V131" s="28"/>
      <c r="W131" s="28"/>
      <c r="X131" s="28"/>
      <c r="Y131" s="28"/>
      <c r="Z131" s="29"/>
      <c r="AA131" s="29"/>
    </row>
    <row r="132" spans="1:27">
      <c r="A132" s="39"/>
      <c r="B132" s="39"/>
      <c r="C132" s="39"/>
      <c r="D132" s="39"/>
      <c r="E132" s="39"/>
      <c r="F132" s="39"/>
      <c r="G132" s="39"/>
      <c r="H132" s="39"/>
      <c r="I132" s="39"/>
      <c r="J132" s="39"/>
      <c r="K132" s="39"/>
      <c r="L132" s="107"/>
      <c r="M132" s="108"/>
      <c r="N132" s="109"/>
      <c r="O132" s="109"/>
      <c r="P132" s="109"/>
      <c r="Q132" s="109"/>
      <c r="R132" s="27"/>
      <c r="S132" s="27"/>
      <c r="T132" s="28"/>
      <c r="U132" s="28"/>
      <c r="V132" s="28"/>
      <c r="W132" s="28"/>
      <c r="X132" s="28"/>
      <c r="Y132" s="28"/>
      <c r="Z132" s="29"/>
      <c r="AA132" s="29"/>
    </row>
    <row r="133" spans="1:27">
      <c r="A133" s="39"/>
      <c r="B133" s="39"/>
      <c r="C133" s="39"/>
      <c r="D133" s="39"/>
      <c r="E133" s="39"/>
      <c r="F133" s="39"/>
      <c r="G133" s="39"/>
      <c r="H133" s="39"/>
      <c r="I133" s="39"/>
      <c r="J133" s="39"/>
      <c r="K133" s="39"/>
      <c r="L133" s="107"/>
      <c r="M133" s="108"/>
      <c r="N133" s="109"/>
      <c r="O133" s="109"/>
      <c r="P133" s="109"/>
      <c r="Q133" s="109"/>
      <c r="R133" s="27"/>
      <c r="S133" s="27"/>
      <c r="T133" s="28"/>
      <c r="U133" s="28"/>
      <c r="V133" s="28"/>
      <c r="W133" s="28"/>
      <c r="X133" s="28"/>
      <c r="Y133" s="28"/>
      <c r="Z133" s="29"/>
      <c r="AA133" s="29"/>
    </row>
    <row r="134" spans="1:27">
      <c r="A134" s="39"/>
      <c r="B134" s="39"/>
      <c r="C134" s="39"/>
      <c r="D134" s="39"/>
      <c r="E134" s="39"/>
      <c r="F134" s="39"/>
      <c r="G134" s="39"/>
      <c r="H134" s="39"/>
      <c r="I134" s="39"/>
      <c r="J134" s="39"/>
      <c r="K134" s="39"/>
      <c r="L134" s="107"/>
      <c r="M134" s="108"/>
      <c r="N134" s="109"/>
      <c r="O134" s="109"/>
      <c r="P134" s="109"/>
      <c r="Q134" s="109"/>
      <c r="R134" s="27"/>
      <c r="S134" s="27"/>
      <c r="T134" s="28"/>
      <c r="U134" s="28"/>
      <c r="V134" s="28"/>
      <c r="W134" s="28"/>
      <c r="X134" s="28"/>
      <c r="Y134" s="28"/>
      <c r="Z134" s="29"/>
      <c r="AA134" s="29"/>
    </row>
    <row r="135" spans="1:27">
      <c r="A135" s="39"/>
      <c r="B135" s="39"/>
      <c r="C135" s="39"/>
      <c r="D135" s="39"/>
      <c r="E135" s="39"/>
      <c r="F135" s="39"/>
      <c r="G135" s="39"/>
      <c r="H135" s="39"/>
      <c r="I135" s="39"/>
      <c r="J135" s="39"/>
      <c r="K135" s="39"/>
      <c r="L135" s="107"/>
      <c r="M135" s="108"/>
      <c r="N135" s="109"/>
      <c r="O135" s="109"/>
      <c r="P135" s="109"/>
      <c r="Q135" s="109"/>
      <c r="R135" s="27"/>
      <c r="S135" s="27"/>
      <c r="T135" s="28"/>
      <c r="U135" s="28"/>
      <c r="V135" s="28"/>
      <c r="W135" s="28"/>
      <c r="X135" s="28"/>
      <c r="Y135" s="28"/>
      <c r="Z135" s="29"/>
      <c r="AA135" s="29"/>
    </row>
    <row r="136" spans="1:27">
      <c r="A136" s="39"/>
      <c r="B136" s="39"/>
      <c r="C136" s="39"/>
      <c r="D136" s="39"/>
      <c r="E136" s="39"/>
      <c r="F136" s="39"/>
      <c r="G136" s="39"/>
      <c r="H136" s="39"/>
      <c r="I136" s="39"/>
      <c r="J136" s="39"/>
      <c r="K136" s="39"/>
      <c r="L136" s="107"/>
      <c r="M136" s="108"/>
      <c r="N136" s="109"/>
      <c r="O136" s="109"/>
      <c r="P136" s="109"/>
      <c r="Q136" s="109"/>
      <c r="R136" s="27"/>
      <c r="S136" s="27"/>
      <c r="T136" s="28"/>
      <c r="U136" s="28"/>
      <c r="V136" s="28"/>
      <c r="W136" s="28"/>
      <c r="X136" s="28"/>
      <c r="Y136" s="28"/>
      <c r="Z136" s="29"/>
      <c r="AA136" s="29"/>
    </row>
    <row r="137" spans="1:27">
      <c r="A137" s="39"/>
      <c r="B137" s="39"/>
      <c r="C137" s="39"/>
      <c r="D137" s="39"/>
      <c r="E137" s="39"/>
      <c r="F137" s="39"/>
      <c r="G137" s="39"/>
      <c r="H137" s="39"/>
      <c r="I137" s="39"/>
      <c r="J137" s="39"/>
      <c r="K137" s="39"/>
      <c r="L137" s="107"/>
      <c r="M137" s="108"/>
      <c r="N137" s="109"/>
      <c r="O137" s="109"/>
      <c r="P137" s="109"/>
      <c r="Q137" s="109"/>
      <c r="R137" s="27"/>
      <c r="S137" s="27"/>
      <c r="T137" s="28"/>
      <c r="U137" s="28"/>
      <c r="V137" s="28"/>
      <c r="W137" s="28"/>
      <c r="X137" s="28"/>
      <c r="Y137" s="28"/>
      <c r="Z137" s="29"/>
      <c r="AA137" s="29"/>
    </row>
    <row r="138" spans="1:27">
      <c r="A138" s="39"/>
      <c r="B138" s="39"/>
      <c r="C138" s="39"/>
      <c r="D138" s="39"/>
      <c r="E138" s="39"/>
      <c r="F138" s="39"/>
      <c r="G138" s="39"/>
      <c r="H138" s="39"/>
      <c r="I138" s="39"/>
      <c r="J138" s="39"/>
      <c r="K138" s="39"/>
      <c r="L138" s="107"/>
      <c r="M138" s="108"/>
      <c r="N138" s="109"/>
      <c r="O138" s="109"/>
      <c r="P138" s="109"/>
      <c r="Q138" s="109"/>
      <c r="R138" s="27"/>
      <c r="S138" s="27"/>
      <c r="T138" s="28"/>
      <c r="U138" s="28"/>
      <c r="V138" s="28"/>
      <c r="W138" s="28"/>
      <c r="X138" s="28"/>
      <c r="Y138" s="28"/>
      <c r="Z138" s="29"/>
      <c r="AA138" s="29"/>
    </row>
    <row r="139" spans="1:27">
      <c r="A139" s="39"/>
      <c r="B139" s="39"/>
      <c r="C139" s="39"/>
      <c r="D139" s="39"/>
      <c r="E139" s="39"/>
      <c r="F139" s="39"/>
      <c r="G139" s="39"/>
      <c r="H139" s="39"/>
      <c r="I139" s="39"/>
      <c r="J139" s="39"/>
      <c r="K139" s="39"/>
      <c r="L139" s="107"/>
      <c r="M139" s="108"/>
      <c r="N139" s="109"/>
      <c r="O139" s="109"/>
      <c r="P139" s="109"/>
      <c r="Q139" s="109"/>
      <c r="R139" s="27"/>
      <c r="S139" s="27"/>
      <c r="T139" s="28"/>
      <c r="U139" s="28"/>
      <c r="V139" s="28"/>
      <c r="W139" s="28"/>
      <c r="X139" s="28"/>
      <c r="Y139" s="28"/>
      <c r="Z139" s="29"/>
      <c r="AA139" s="29"/>
    </row>
    <row r="140" spans="1:27">
      <c r="A140" s="39"/>
      <c r="B140" s="39"/>
      <c r="C140" s="39"/>
      <c r="D140" s="39"/>
      <c r="E140" s="39"/>
      <c r="F140" s="39"/>
      <c r="G140" s="39"/>
      <c r="H140" s="39"/>
      <c r="I140" s="39"/>
      <c r="J140" s="39"/>
      <c r="K140" s="39"/>
      <c r="L140" s="107"/>
      <c r="M140" s="108"/>
      <c r="N140" s="109"/>
      <c r="O140" s="109"/>
      <c r="P140" s="109"/>
      <c r="Q140" s="109"/>
      <c r="R140" s="27"/>
      <c r="S140" s="27"/>
      <c r="T140" s="28"/>
      <c r="U140" s="28"/>
      <c r="V140" s="28"/>
      <c r="W140" s="28"/>
      <c r="X140" s="28"/>
      <c r="Y140" s="28"/>
      <c r="Z140" s="29"/>
      <c r="AA140" s="29"/>
    </row>
    <row r="141" spans="1:27">
      <c r="A141" s="39"/>
      <c r="B141" s="39"/>
      <c r="C141" s="39"/>
      <c r="D141" s="39"/>
      <c r="E141" s="39"/>
      <c r="F141" s="39"/>
      <c r="G141" s="39"/>
      <c r="H141" s="39"/>
      <c r="I141" s="39"/>
      <c r="J141" s="39"/>
      <c r="K141" s="39"/>
      <c r="L141" s="107"/>
      <c r="M141" s="108"/>
      <c r="N141" s="109"/>
      <c r="O141" s="109"/>
      <c r="P141" s="109"/>
      <c r="Q141" s="109"/>
      <c r="R141" s="27"/>
      <c r="S141" s="27"/>
      <c r="T141" s="28"/>
      <c r="U141" s="28"/>
      <c r="V141" s="28"/>
      <c r="W141" s="28"/>
      <c r="X141" s="28"/>
      <c r="Y141" s="28"/>
      <c r="Z141" s="29"/>
      <c r="AA141" s="29"/>
    </row>
    <row r="142" spans="1:27">
      <c r="A142" s="39"/>
      <c r="B142" s="39"/>
      <c r="C142" s="39"/>
      <c r="D142" s="39"/>
      <c r="E142" s="39"/>
      <c r="F142" s="39"/>
      <c r="G142" s="39"/>
      <c r="H142" s="39"/>
      <c r="I142" s="39"/>
      <c r="J142" s="39"/>
      <c r="K142" s="39"/>
      <c r="L142" s="107"/>
      <c r="M142" s="108"/>
      <c r="N142" s="109"/>
      <c r="O142" s="109"/>
      <c r="P142" s="109"/>
      <c r="Q142" s="109"/>
      <c r="R142" s="27"/>
      <c r="S142" s="27"/>
      <c r="T142" s="28"/>
      <c r="U142" s="28"/>
      <c r="V142" s="28"/>
      <c r="W142" s="28"/>
      <c r="X142" s="28"/>
      <c r="Y142" s="28"/>
      <c r="Z142" s="29"/>
      <c r="AA142" s="29"/>
    </row>
    <row r="143" spans="1:27">
      <c r="A143" s="39"/>
      <c r="B143" s="39"/>
      <c r="C143" s="39"/>
      <c r="D143" s="39"/>
      <c r="E143" s="39"/>
      <c r="F143" s="39"/>
      <c r="G143" s="39"/>
      <c r="H143" s="39"/>
      <c r="I143" s="39"/>
      <c r="J143" s="39"/>
      <c r="K143" s="39"/>
      <c r="L143" s="107"/>
      <c r="M143" s="108"/>
      <c r="N143" s="109"/>
      <c r="O143" s="109"/>
      <c r="P143" s="109"/>
      <c r="Q143" s="109"/>
      <c r="R143" s="27"/>
      <c r="S143" s="27"/>
      <c r="T143" s="28"/>
      <c r="U143" s="28"/>
      <c r="V143" s="28"/>
      <c r="W143" s="28"/>
      <c r="X143" s="28"/>
      <c r="Y143" s="28"/>
      <c r="Z143" s="29"/>
      <c r="AA143" s="29"/>
    </row>
    <row r="144" spans="1:27">
      <c r="A144" s="39"/>
      <c r="B144" s="39"/>
      <c r="C144" s="39"/>
      <c r="D144" s="39"/>
      <c r="E144" s="39"/>
      <c r="F144" s="39"/>
      <c r="G144" s="39"/>
      <c r="H144" s="39"/>
      <c r="I144" s="39"/>
      <c r="J144" s="39"/>
      <c r="K144" s="39"/>
      <c r="L144" s="107"/>
      <c r="M144" s="108"/>
      <c r="N144" s="109"/>
      <c r="O144" s="109"/>
      <c r="P144" s="109"/>
      <c r="Q144" s="109"/>
      <c r="R144" s="27"/>
      <c r="S144" s="27"/>
      <c r="T144" s="28"/>
      <c r="U144" s="28"/>
      <c r="V144" s="28"/>
      <c r="W144" s="28"/>
      <c r="X144" s="28"/>
      <c r="Y144" s="28"/>
      <c r="Z144" s="29"/>
      <c r="AA144" s="29"/>
    </row>
    <row r="145" spans="1:27">
      <c r="A145" s="39"/>
      <c r="B145" s="39"/>
      <c r="C145" s="39"/>
      <c r="D145" s="39"/>
      <c r="E145" s="39"/>
      <c r="F145" s="39"/>
      <c r="G145" s="39"/>
      <c r="H145" s="39"/>
      <c r="I145" s="39"/>
      <c r="J145" s="39"/>
      <c r="K145" s="39"/>
      <c r="L145" s="107"/>
      <c r="M145" s="108"/>
      <c r="N145" s="109"/>
      <c r="O145" s="109"/>
      <c r="P145" s="109"/>
      <c r="Q145" s="109"/>
      <c r="R145" s="27"/>
      <c r="S145" s="27"/>
      <c r="T145" s="28"/>
      <c r="U145" s="28"/>
      <c r="V145" s="28"/>
      <c r="W145" s="28"/>
      <c r="X145" s="28"/>
      <c r="Y145" s="28"/>
      <c r="Z145" s="29"/>
      <c r="AA145" s="29"/>
    </row>
    <row r="146" spans="1:27">
      <c r="A146" s="39"/>
      <c r="B146" s="39"/>
      <c r="C146" s="39"/>
      <c r="D146" s="39"/>
      <c r="E146" s="39"/>
      <c r="F146" s="39"/>
      <c r="G146" s="39"/>
      <c r="H146" s="39"/>
      <c r="I146" s="39"/>
      <c r="J146" s="39"/>
      <c r="K146" s="39"/>
      <c r="L146" s="107"/>
      <c r="M146" s="108"/>
      <c r="N146" s="109"/>
      <c r="O146" s="109"/>
      <c r="P146" s="109"/>
      <c r="Q146" s="109"/>
      <c r="R146" s="27"/>
      <c r="S146" s="27"/>
      <c r="T146" s="28"/>
      <c r="U146" s="28"/>
      <c r="V146" s="28"/>
      <c r="W146" s="28"/>
      <c r="X146" s="28"/>
      <c r="Y146" s="28"/>
      <c r="Z146" s="29"/>
      <c r="AA146" s="29"/>
    </row>
    <row r="147" spans="1:27">
      <c r="A147" s="39"/>
      <c r="B147" s="39"/>
      <c r="C147" s="39"/>
      <c r="D147" s="39"/>
      <c r="E147" s="39"/>
      <c r="F147" s="39"/>
      <c r="G147" s="39"/>
      <c r="H147" s="39"/>
      <c r="I147" s="39"/>
      <c r="J147" s="39"/>
      <c r="K147" s="39"/>
      <c r="L147" s="107"/>
      <c r="M147" s="108"/>
      <c r="N147" s="109"/>
      <c r="O147" s="109"/>
      <c r="P147" s="109"/>
      <c r="Q147" s="109"/>
      <c r="R147" s="27"/>
      <c r="S147" s="27"/>
      <c r="T147" s="28"/>
      <c r="U147" s="28"/>
      <c r="V147" s="28"/>
      <c r="W147" s="28"/>
      <c r="X147" s="28"/>
      <c r="Y147" s="28"/>
      <c r="Z147" s="29"/>
      <c r="AA147" s="29"/>
    </row>
    <row r="148" spans="1:27">
      <c r="A148" s="39"/>
      <c r="B148" s="39"/>
      <c r="C148" s="39"/>
      <c r="D148" s="39"/>
      <c r="E148" s="39"/>
      <c r="F148" s="39"/>
      <c r="G148" s="39"/>
      <c r="H148" s="39"/>
      <c r="I148" s="39"/>
      <c r="J148" s="39"/>
      <c r="K148" s="39"/>
      <c r="L148" s="107"/>
      <c r="M148" s="108"/>
      <c r="N148" s="109"/>
      <c r="O148" s="109"/>
      <c r="P148" s="109"/>
      <c r="Q148" s="109"/>
      <c r="R148" s="27"/>
      <c r="S148" s="27"/>
      <c r="T148" s="28"/>
      <c r="U148" s="28"/>
      <c r="V148" s="28"/>
      <c r="W148" s="28"/>
      <c r="X148" s="28"/>
      <c r="Y148" s="28"/>
      <c r="Z148" s="29"/>
      <c r="AA148" s="29"/>
    </row>
    <row r="149" spans="1:27">
      <c r="A149" s="39"/>
      <c r="B149" s="39"/>
      <c r="C149" s="39"/>
      <c r="D149" s="39"/>
      <c r="E149" s="39"/>
      <c r="F149" s="39"/>
      <c r="G149" s="39"/>
      <c r="H149" s="39"/>
      <c r="I149" s="39"/>
      <c r="J149" s="39"/>
      <c r="K149" s="39"/>
      <c r="L149" s="107"/>
      <c r="M149" s="108"/>
      <c r="N149" s="109"/>
      <c r="O149" s="109"/>
      <c r="P149" s="109"/>
      <c r="Q149" s="109"/>
      <c r="R149" s="27"/>
      <c r="S149" s="27"/>
      <c r="T149" s="28"/>
      <c r="U149" s="28"/>
      <c r="V149" s="28"/>
      <c r="W149" s="28"/>
      <c r="X149" s="28"/>
      <c r="Y149" s="28"/>
      <c r="Z149" s="29"/>
      <c r="AA149" s="29"/>
    </row>
    <row r="150" spans="1:27">
      <c r="A150" s="39"/>
      <c r="B150" s="39"/>
      <c r="C150" s="39"/>
      <c r="D150" s="39"/>
      <c r="E150" s="39"/>
      <c r="F150" s="39"/>
      <c r="G150" s="39"/>
      <c r="H150" s="39"/>
      <c r="I150" s="39"/>
      <c r="J150" s="39"/>
      <c r="K150" s="39"/>
      <c r="L150" s="107"/>
      <c r="M150" s="108"/>
      <c r="N150" s="109"/>
      <c r="O150" s="109"/>
      <c r="P150" s="109"/>
      <c r="Q150" s="109"/>
      <c r="R150" s="27"/>
      <c r="S150" s="27"/>
      <c r="T150" s="28"/>
      <c r="U150" s="28"/>
      <c r="V150" s="28"/>
      <c r="W150" s="28"/>
      <c r="X150" s="28"/>
      <c r="Y150" s="28"/>
      <c r="Z150" s="29"/>
      <c r="AA150" s="29"/>
    </row>
    <row r="151" spans="1:27">
      <c r="A151" s="39"/>
      <c r="B151" s="39"/>
      <c r="C151" s="39"/>
      <c r="D151" s="39"/>
      <c r="E151" s="39"/>
      <c r="F151" s="39"/>
      <c r="G151" s="39"/>
      <c r="H151" s="39"/>
      <c r="I151" s="39"/>
      <c r="J151" s="39"/>
      <c r="K151" s="39"/>
      <c r="L151" s="107"/>
      <c r="M151" s="108"/>
      <c r="N151" s="109"/>
      <c r="O151" s="109"/>
      <c r="P151" s="109"/>
      <c r="Q151" s="109"/>
      <c r="R151" s="27"/>
      <c r="S151" s="27"/>
      <c r="T151" s="28"/>
      <c r="U151" s="28"/>
      <c r="V151" s="28"/>
      <c r="W151" s="28"/>
      <c r="X151" s="28"/>
      <c r="Y151" s="28"/>
      <c r="Z151" s="29"/>
      <c r="AA151" s="29"/>
    </row>
    <row r="152" spans="1:27">
      <c r="A152" s="39"/>
      <c r="B152" s="39"/>
      <c r="C152" s="39"/>
      <c r="D152" s="39"/>
      <c r="E152" s="39"/>
      <c r="F152" s="39"/>
      <c r="G152" s="39"/>
      <c r="H152" s="39"/>
      <c r="I152" s="39"/>
      <c r="J152" s="39"/>
      <c r="K152" s="39"/>
      <c r="L152" s="107"/>
      <c r="M152" s="108"/>
      <c r="N152" s="109"/>
      <c r="O152" s="109"/>
      <c r="P152" s="109"/>
      <c r="Q152" s="109"/>
      <c r="R152" s="27"/>
      <c r="S152" s="27"/>
      <c r="T152" s="28"/>
      <c r="U152" s="28"/>
      <c r="V152" s="28"/>
      <c r="W152" s="28"/>
      <c r="X152" s="28"/>
      <c r="Y152" s="28"/>
      <c r="Z152" s="29"/>
      <c r="AA152" s="29"/>
    </row>
    <row r="153" spans="1:27">
      <c r="A153" s="39"/>
      <c r="B153" s="39"/>
      <c r="C153" s="39"/>
      <c r="D153" s="39"/>
      <c r="E153" s="39"/>
      <c r="F153" s="39"/>
      <c r="G153" s="39"/>
      <c r="H153" s="39"/>
      <c r="I153" s="39"/>
      <c r="J153" s="39"/>
      <c r="K153" s="39"/>
      <c r="L153" s="107"/>
      <c r="M153" s="108"/>
      <c r="N153" s="109"/>
      <c r="O153" s="109"/>
      <c r="P153" s="109"/>
      <c r="Q153" s="109"/>
      <c r="R153" s="27"/>
      <c r="S153" s="27"/>
      <c r="T153" s="28"/>
      <c r="U153" s="28"/>
      <c r="V153" s="28"/>
      <c r="W153" s="28"/>
      <c r="X153" s="28"/>
      <c r="Y153" s="28"/>
      <c r="Z153" s="29"/>
      <c r="AA153" s="29"/>
    </row>
    <row r="154" spans="1:27">
      <c r="A154" s="39"/>
      <c r="B154" s="39"/>
      <c r="C154" s="39"/>
      <c r="D154" s="39"/>
      <c r="E154" s="39"/>
      <c r="F154" s="39"/>
      <c r="G154" s="39"/>
      <c r="H154" s="39"/>
      <c r="I154" s="39"/>
      <c r="J154" s="39"/>
      <c r="K154" s="39"/>
      <c r="L154" s="107"/>
      <c r="M154" s="108"/>
      <c r="N154" s="109"/>
      <c r="O154" s="109"/>
      <c r="P154" s="109"/>
      <c r="Q154" s="109"/>
      <c r="R154" s="27"/>
      <c r="S154" s="27"/>
      <c r="T154" s="28"/>
      <c r="U154" s="28"/>
      <c r="V154" s="28"/>
      <c r="W154" s="28"/>
      <c r="X154" s="28"/>
      <c r="Y154" s="28"/>
      <c r="Z154" s="29"/>
      <c r="AA154" s="29"/>
    </row>
    <row r="155" spans="1:27">
      <c r="A155" s="39"/>
      <c r="B155" s="39"/>
      <c r="C155" s="39"/>
      <c r="D155" s="39"/>
      <c r="E155" s="39"/>
      <c r="F155" s="39"/>
      <c r="G155" s="39"/>
      <c r="H155" s="39"/>
      <c r="I155" s="39"/>
      <c r="J155" s="39"/>
      <c r="K155" s="39"/>
      <c r="L155" s="107"/>
      <c r="M155" s="108"/>
      <c r="N155" s="109"/>
      <c r="O155" s="109"/>
      <c r="P155" s="109"/>
      <c r="Q155" s="109"/>
      <c r="R155" s="27"/>
      <c r="S155" s="27"/>
      <c r="T155" s="28"/>
      <c r="U155" s="28"/>
      <c r="V155" s="28"/>
      <c r="W155" s="28"/>
      <c r="X155" s="28"/>
      <c r="Y155" s="28"/>
      <c r="Z155" s="29"/>
      <c r="AA155" s="29"/>
    </row>
    <row r="156" spans="1:27">
      <c r="A156" s="39"/>
      <c r="B156" s="39"/>
      <c r="C156" s="39"/>
      <c r="D156" s="39"/>
      <c r="E156" s="39"/>
      <c r="F156" s="39"/>
      <c r="G156" s="39"/>
      <c r="H156" s="39"/>
      <c r="I156" s="39"/>
      <c r="J156" s="39"/>
      <c r="K156" s="39"/>
      <c r="L156" s="107"/>
      <c r="M156" s="108"/>
      <c r="N156" s="109"/>
      <c r="O156" s="109"/>
      <c r="P156" s="109"/>
      <c r="Q156" s="109"/>
      <c r="R156" s="27"/>
      <c r="S156" s="27"/>
      <c r="T156" s="28"/>
      <c r="U156" s="28"/>
      <c r="V156" s="28"/>
      <c r="W156" s="28"/>
      <c r="X156" s="28"/>
      <c r="Y156" s="28"/>
      <c r="Z156" s="29"/>
      <c r="AA156" s="29"/>
    </row>
    <row r="157" spans="1:27">
      <c r="A157" s="39"/>
      <c r="B157" s="39"/>
      <c r="C157" s="39"/>
      <c r="D157" s="39"/>
      <c r="E157" s="39"/>
      <c r="F157" s="39"/>
      <c r="G157" s="39"/>
      <c r="H157" s="39"/>
      <c r="I157" s="39"/>
      <c r="J157" s="39"/>
      <c r="K157" s="39"/>
      <c r="L157" s="107"/>
      <c r="M157" s="108"/>
      <c r="N157" s="109"/>
      <c r="O157" s="109"/>
      <c r="P157" s="109"/>
      <c r="Q157" s="109"/>
      <c r="R157" s="27"/>
      <c r="S157" s="27"/>
      <c r="T157" s="28"/>
      <c r="U157" s="28"/>
      <c r="V157" s="28"/>
      <c r="W157" s="28"/>
      <c r="X157" s="28"/>
      <c r="Y157" s="28"/>
      <c r="Z157" s="29"/>
      <c r="AA157" s="29"/>
    </row>
    <row r="158" spans="1:27">
      <c r="A158" s="39"/>
      <c r="B158" s="39"/>
      <c r="C158" s="39"/>
      <c r="D158" s="39"/>
      <c r="E158" s="39"/>
      <c r="F158" s="39"/>
      <c r="G158" s="39"/>
      <c r="H158" s="39"/>
      <c r="I158" s="39"/>
      <c r="J158" s="39"/>
      <c r="K158" s="39"/>
      <c r="L158" s="107"/>
      <c r="M158" s="108"/>
      <c r="N158" s="109"/>
      <c r="O158" s="109"/>
      <c r="P158" s="109"/>
      <c r="Q158" s="109"/>
      <c r="R158" s="27"/>
      <c r="S158" s="27"/>
      <c r="T158" s="28"/>
      <c r="U158" s="28"/>
      <c r="V158" s="28"/>
      <c r="W158" s="28"/>
      <c r="X158" s="28"/>
      <c r="Y158" s="28"/>
      <c r="Z158" s="29"/>
      <c r="AA158" s="29"/>
    </row>
    <row r="159" spans="1:27">
      <c r="A159" s="39"/>
      <c r="B159" s="39"/>
      <c r="C159" s="39"/>
      <c r="D159" s="39"/>
      <c r="E159" s="39"/>
      <c r="F159" s="39"/>
      <c r="G159" s="39"/>
      <c r="H159" s="39"/>
      <c r="I159" s="39"/>
      <c r="J159" s="39"/>
      <c r="K159" s="39"/>
      <c r="L159" s="107"/>
      <c r="M159" s="108"/>
      <c r="N159" s="109"/>
      <c r="O159" s="109"/>
      <c r="P159" s="109"/>
      <c r="Q159" s="109"/>
      <c r="R159" s="27"/>
      <c r="S159" s="27"/>
      <c r="T159" s="28"/>
      <c r="U159" s="28"/>
      <c r="V159" s="28"/>
      <c r="W159" s="28"/>
      <c r="X159" s="28"/>
      <c r="Y159" s="28"/>
      <c r="Z159" s="29"/>
      <c r="AA159" s="29"/>
    </row>
    <row r="160" spans="1:27">
      <c r="A160" s="39"/>
      <c r="B160" s="39"/>
      <c r="C160" s="39"/>
      <c r="D160" s="39"/>
      <c r="E160" s="39"/>
      <c r="F160" s="39"/>
      <c r="G160" s="39"/>
      <c r="H160" s="39"/>
      <c r="I160" s="39"/>
      <c r="J160" s="39"/>
      <c r="K160" s="39"/>
      <c r="L160" s="107"/>
      <c r="M160" s="108"/>
      <c r="N160" s="109"/>
      <c r="O160" s="109"/>
      <c r="P160" s="109"/>
      <c r="Q160" s="109"/>
      <c r="R160" s="27"/>
      <c r="S160" s="27"/>
      <c r="T160" s="28"/>
      <c r="U160" s="28"/>
      <c r="V160" s="28"/>
      <c r="W160" s="28"/>
      <c r="X160" s="28"/>
      <c r="Y160" s="28"/>
      <c r="Z160" s="29"/>
      <c r="AA160" s="29"/>
    </row>
    <row r="161" spans="1:27">
      <c r="A161" s="39"/>
      <c r="B161" s="39"/>
      <c r="C161" s="39"/>
      <c r="D161" s="39"/>
      <c r="E161" s="39"/>
      <c r="F161" s="39"/>
      <c r="G161" s="39"/>
      <c r="H161" s="39"/>
      <c r="I161" s="39"/>
      <c r="J161" s="39"/>
      <c r="K161" s="39"/>
      <c r="L161" s="107"/>
      <c r="M161" s="108"/>
      <c r="N161" s="109"/>
      <c r="O161" s="109"/>
      <c r="P161" s="109"/>
      <c r="Q161" s="109"/>
      <c r="R161" s="27"/>
      <c r="S161" s="27"/>
      <c r="T161" s="28"/>
      <c r="U161" s="28"/>
      <c r="V161" s="28"/>
      <c r="W161" s="28"/>
      <c r="X161" s="28"/>
      <c r="Y161" s="28"/>
      <c r="Z161" s="29"/>
      <c r="AA161" s="29"/>
    </row>
    <row r="162" spans="1:27">
      <c r="A162" s="39"/>
      <c r="B162" s="39"/>
      <c r="C162" s="39"/>
      <c r="D162" s="39"/>
      <c r="E162" s="39"/>
      <c r="F162" s="39"/>
      <c r="G162" s="39"/>
      <c r="H162" s="39"/>
      <c r="I162" s="39"/>
      <c r="J162" s="39"/>
      <c r="K162" s="39"/>
      <c r="L162" s="107"/>
      <c r="M162" s="108"/>
      <c r="N162" s="109"/>
      <c r="O162" s="109"/>
      <c r="P162" s="109"/>
      <c r="Q162" s="109"/>
      <c r="R162" s="27"/>
      <c r="S162" s="27"/>
      <c r="T162" s="28"/>
      <c r="U162" s="28"/>
      <c r="V162" s="28"/>
      <c r="W162" s="28"/>
      <c r="X162" s="28"/>
      <c r="Y162" s="28"/>
      <c r="Z162" s="29"/>
      <c r="AA162" s="29"/>
    </row>
    <row r="163" spans="1:27">
      <c r="A163" s="39"/>
      <c r="B163" s="39"/>
      <c r="C163" s="39"/>
      <c r="D163" s="39"/>
      <c r="E163" s="39"/>
      <c r="F163" s="39"/>
      <c r="G163" s="39"/>
      <c r="H163" s="39"/>
      <c r="I163" s="39"/>
      <c r="J163" s="39"/>
      <c r="K163" s="39"/>
      <c r="L163" s="107"/>
      <c r="M163" s="108"/>
      <c r="N163" s="109"/>
      <c r="O163" s="109"/>
      <c r="P163" s="109"/>
      <c r="Q163" s="109"/>
      <c r="R163" s="27"/>
      <c r="S163" s="27"/>
      <c r="T163" s="28"/>
      <c r="U163" s="28"/>
      <c r="V163" s="28"/>
      <c r="W163" s="28"/>
      <c r="X163" s="28"/>
      <c r="Y163" s="28"/>
      <c r="Z163" s="29"/>
      <c r="AA163" s="29"/>
    </row>
    <row r="164" spans="1:27">
      <c r="A164" s="39"/>
      <c r="B164" s="39"/>
      <c r="C164" s="39"/>
      <c r="D164" s="39"/>
      <c r="E164" s="39"/>
      <c r="F164" s="39"/>
      <c r="G164" s="39"/>
      <c r="H164" s="39"/>
      <c r="I164" s="39"/>
      <c r="J164" s="39"/>
      <c r="K164" s="39"/>
      <c r="L164" s="107"/>
      <c r="M164" s="108"/>
      <c r="N164" s="109"/>
      <c r="O164" s="109"/>
      <c r="P164" s="109"/>
      <c r="Q164" s="109"/>
      <c r="R164" s="27"/>
      <c r="S164" s="27"/>
      <c r="T164" s="28"/>
      <c r="U164" s="28"/>
      <c r="V164" s="28"/>
      <c r="W164" s="28"/>
      <c r="X164" s="28"/>
      <c r="Y164" s="28"/>
      <c r="Z164" s="29"/>
      <c r="AA164" s="29"/>
    </row>
    <row r="165" spans="1:27">
      <c r="A165" s="39"/>
      <c r="B165" s="39"/>
      <c r="C165" s="39"/>
      <c r="D165" s="39"/>
      <c r="E165" s="39"/>
      <c r="F165" s="39"/>
      <c r="G165" s="39"/>
      <c r="H165" s="39"/>
      <c r="I165" s="39"/>
      <c r="J165" s="39"/>
      <c r="K165" s="39"/>
      <c r="L165" s="107"/>
      <c r="M165" s="108"/>
      <c r="N165" s="109"/>
      <c r="O165" s="109"/>
      <c r="P165" s="109"/>
      <c r="Q165" s="109"/>
      <c r="R165" s="27"/>
      <c r="S165" s="27"/>
      <c r="T165" s="28"/>
      <c r="U165" s="28"/>
      <c r="V165" s="28"/>
      <c r="W165" s="28"/>
      <c r="X165" s="28"/>
      <c r="Y165" s="28"/>
      <c r="Z165" s="29"/>
      <c r="AA165" s="29"/>
    </row>
    <row r="166" spans="1:27">
      <c r="A166" s="39"/>
      <c r="B166" s="39"/>
      <c r="C166" s="39"/>
      <c r="D166" s="39"/>
      <c r="E166" s="39"/>
      <c r="F166" s="39"/>
      <c r="G166" s="39"/>
      <c r="H166" s="39"/>
      <c r="I166" s="39"/>
      <c r="J166" s="39"/>
      <c r="K166" s="39"/>
      <c r="L166" s="107"/>
      <c r="M166" s="108"/>
      <c r="N166" s="109"/>
      <c r="O166" s="109"/>
      <c r="P166" s="109"/>
      <c r="Q166" s="109"/>
      <c r="R166" s="27"/>
      <c r="S166" s="27"/>
      <c r="T166" s="28"/>
      <c r="U166" s="28"/>
      <c r="V166" s="28"/>
      <c r="W166" s="28"/>
      <c r="X166" s="28"/>
      <c r="Y166" s="28"/>
      <c r="Z166" s="29"/>
      <c r="AA166" s="29"/>
    </row>
    <row r="167" spans="1:27">
      <c r="A167" s="39"/>
      <c r="B167" s="39"/>
      <c r="C167" s="39"/>
      <c r="D167" s="39"/>
      <c r="E167" s="39"/>
      <c r="F167" s="39"/>
      <c r="G167" s="39"/>
      <c r="H167" s="39"/>
      <c r="I167" s="39"/>
      <c r="J167" s="39"/>
      <c r="K167" s="39"/>
      <c r="L167" s="107"/>
      <c r="M167" s="108"/>
      <c r="N167" s="109"/>
      <c r="O167" s="109"/>
      <c r="P167" s="109"/>
      <c r="Q167" s="109"/>
      <c r="R167" s="27"/>
      <c r="S167" s="27"/>
      <c r="T167" s="28"/>
      <c r="U167" s="28"/>
      <c r="V167" s="28"/>
      <c r="W167" s="28"/>
      <c r="X167" s="28"/>
      <c r="Y167" s="28"/>
      <c r="Z167" s="29"/>
      <c r="AA167" s="29"/>
    </row>
    <row r="168" spans="1:27">
      <c r="A168" s="39"/>
      <c r="B168" s="39"/>
      <c r="C168" s="39"/>
      <c r="D168" s="39"/>
      <c r="E168" s="39"/>
      <c r="F168" s="39"/>
      <c r="G168" s="39"/>
      <c r="H168" s="39"/>
      <c r="I168" s="39"/>
      <c r="J168" s="39"/>
      <c r="K168" s="39"/>
      <c r="L168" s="107"/>
      <c r="M168" s="108"/>
      <c r="N168" s="109"/>
      <c r="O168" s="109"/>
      <c r="P168" s="109"/>
      <c r="Q168" s="109"/>
      <c r="R168" s="27"/>
      <c r="S168" s="27"/>
      <c r="T168" s="28"/>
      <c r="U168" s="28"/>
      <c r="V168" s="28"/>
      <c r="W168" s="28"/>
      <c r="X168" s="28"/>
      <c r="Y168" s="28"/>
      <c r="Z168" s="29"/>
      <c r="AA168" s="29"/>
    </row>
    <row r="169" spans="1:27">
      <c r="A169" s="39"/>
      <c r="B169" s="39"/>
      <c r="C169" s="39"/>
      <c r="D169" s="39"/>
      <c r="E169" s="39"/>
      <c r="F169" s="39"/>
      <c r="G169" s="39"/>
      <c r="H169" s="39"/>
      <c r="I169" s="39"/>
      <c r="J169" s="39"/>
      <c r="K169" s="39"/>
      <c r="L169" s="107"/>
      <c r="M169" s="108"/>
      <c r="N169" s="109"/>
      <c r="O169" s="109"/>
      <c r="P169" s="109"/>
      <c r="Q169" s="109"/>
      <c r="R169" s="27"/>
      <c r="S169" s="27"/>
      <c r="T169" s="28"/>
      <c r="U169" s="28"/>
      <c r="V169" s="28"/>
      <c r="W169" s="28"/>
      <c r="X169" s="28"/>
      <c r="Y169" s="28"/>
      <c r="Z169" s="29"/>
      <c r="AA169" s="29"/>
    </row>
    <row r="170" spans="1:27">
      <c r="A170" s="39"/>
      <c r="B170" s="39"/>
      <c r="C170" s="39"/>
      <c r="D170" s="39"/>
      <c r="E170" s="39"/>
      <c r="F170" s="39"/>
      <c r="G170" s="39"/>
      <c r="H170" s="39"/>
      <c r="I170" s="39"/>
      <c r="J170" s="39"/>
      <c r="K170" s="39"/>
      <c r="L170" s="107"/>
      <c r="M170" s="108"/>
      <c r="N170" s="109"/>
      <c r="O170" s="109"/>
      <c r="P170" s="109"/>
      <c r="Q170" s="109"/>
      <c r="R170" s="27"/>
      <c r="S170" s="27"/>
      <c r="T170" s="28"/>
      <c r="U170" s="28"/>
      <c r="V170" s="28"/>
      <c r="W170" s="28"/>
      <c r="X170" s="28"/>
      <c r="Y170" s="28"/>
      <c r="Z170" s="29"/>
      <c r="AA170" s="29"/>
    </row>
    <row r="171" spans="1:27">
      <c r="A171" s="39"/>
      <c r="B171" s="39"/>
      <c r="C171" s="39"/>
      <c r="D171" s="39"/>
      <c r="E171" s="39"/>
      <c r="F171" s="39"/>
      <c r="G171" s="39"/>
      <c r="H171" s="39"/>
      <c r="I171" s="39"/>
      <c r="J171" s="39"/>
      <c r="K171" s="39"/>
      <c r="L171" s="107"/>
      <c r="M171" s="108"/>
      <c r="N171" s="109"/>
      <c r="O171" s="109"/>
      <c r="P171" s="109"/>
      <c r="Q171" s="109"/>
      <c r="R171" s="27"/>
      <c r="S171" s="27"/>
      <c r="T171" s="28"/>
      <c r="U171" s="28"/>
      <c r="V171" s="28"/>
      <c r="W171" s="28"/>
      <c r="X171" s="28"/>
      <c r="Y171" s="28"/>
      <c r="Z171" s="29"/>
      <c r="AA171" s="29"/>
    </row>
    <row r="172" spans="1:27">
      <c r="A172" s="39"/>
      <c r="B172" s="39"/>
      <c r="C172" s="39"/>
      <c r="D172" s="39"/>
      <c r="E172" s="39"/>
      <c r="F172" s="39"/>
      <c r="G172" s="39"/>
      <c r="H172" s="39"/>
      <c r="I172" s="39"/>
      <c r="J172" s="39"/>
      <c r="K172" s="39"/>
      <c r="L172" s="107"/>
      <c r="M172" s="108"/>
      <c r="N172" s="109"/>
      <c r="O172" s="109"/>
      <c r="P172" s="109"/>
      <c r="Q172" s="109"/>
      <c r="R172" s="27"/>
      <c r="S172" s="27"/>
      <c r="T172" s="28"/>
      <c r="U172" s="28"/>
      <c r="V172" s="28"/>
      <c r="W172" s="28"/>
      <c r="X172" s="28"/>
      <c r="Y172" s="28"/>
      <c r="Z172" s="29"/>
      <c r="AA172" s="29"/>
    </row>
    <row r="173" spans="1:27">
      <c r="A173" s="39"/>
      <c r="B173" s="39"/>
      <c r="C173" s="39"/>
      <c r="D173" s="39"/>
      <c r="E173" s="39"/>
      <c r="F173" s="39"/>
      <c r="G173" s="39"/>
      <c r="H173" s="39"/>
      <c r="I173" s="39"/>
      <c r="J173" s="39"/>
      <c r="K173" s="39"/>
      <c r="L173" s="107"/>
      <c r="M173" s="108"/>
      <c r="N173" s="109"/>
      <c r="O173" s="109"/>
      <c r="P173" s="109"/>
      <c r="Q173" s="109"/>
      <c r="R173" s="27"/>
      <c r="S173" s="27"/>
      <c r="T173" s="28"/>
      <c r="U173" s="28"/>
      <c r="V173" s="28"/>
      <c r="W173" s="28"/>
      <c r="X173" s="28"/>
      <c r="Y173" s="28"/>
      <c r="Z173" s="29"/>
      <c r="AA173" s="29"/>
    </row>
    <row r="174" spans="1:27">
      <c r="A174" s="39"/>
      <c r="B174" s="39"/>
      <c r="C174" s="39"/>
      <c r="D174" s="39"/>
      <c r="E174" s="39"/>
      <c r="F174" s="39"/>
      <c r="G174" s="39"/>
      <c r="H174" s="39"/>
      <c r="I174" s="39"/>
      <c r="J174" s="39"/>
      <c r="K174" s="39"/>
      <c r="L174" s="107"/>
      <c r="M174" s="108"/>
      <c r="N174" s="109"/>
      <c r="O174" s="109"/>
      <c r="P174" s="109"/>
      <c r="Q174" s="109"/>
      <c r="R174" s="27"/>
      <c r="S174" s="27"/>
      <c r="T174" s="28"/>
      <c r="U174" s="28"/>
      <c r="V174" s="28"/>
      <c r="W174" s="28"/>
      <c r="X174" s="28"/>
      <c r="Y174" s="28"/>
      <c r="Z174" s="29"/>
      <c r="AA174" s="29"/>
    </row>
    <row r="175" spans="1:27">
      <c r="A175" s="39"/>
      <c r="B175" s="39"/>
      <c r="C175" s="39"/>
      <c r="D175" s="39"/>
      <c r="E175" s="39"/>
      <c r="F175" s="39"/>
      <c r="G175" s="39"/>
      <c r="H175" s="39"/>
      <c r="I175" s="39"/>
      <c r="J175" s="39"/>
      <c r="K175" s="39"/>
      <c r="L175" s="107"/>
      <c r="M175" s="108"/>
      <c r="N175" s="109"/>
      <c r="O175" s="109"/>
      <c r="P175" s="109"/>
      <c r="Q175" s="109"/>
      <c r="R175" s="27"/>
      <c r="S175" s="27"/>
      <c r="T175" s="28"/>
      <c r="U175" s="28"/>
      <c r="V175" s="28"/>
      <c r="W175" s="28"/>
      <c r="X175" s="28"/>
      <c r="Y175" s="28"/>
      <c r="Z175" s="29"/>
      <c r="AA175" s="29"/>
    </row>
    <row r="176" spans="1:27">
      <c r="A176" s="39"/>
      <c r="B176" s="39"/>
      <c r="C176" s="39"/>
      <c r="D176" s="39"/>
      <c r="E176" s="39"/>
      <c r="F176" s="39"/>
      <c r="G176" s="39"/>
      <c r="H176" s="39"/>
      <c r="I176" s="39"/>
      <c r="J176" s="39"/>
      <c r="K176" s="39"/>
      <c r="L176" s="107"/>
      <c r="M176" s="108"/>
      <c r="N176" s="109"/>
      <c r="O176" s="109"/>
      <c r="P176" s="109"/>
      <c r="Q176" s="109"/>
      <c r="R176" s="27"/>
      <c r="S176" s="27"/>
      <c r="T176" s="28"/>
      <c r="U176" s="28"/>
      <c r="V176" s="28"/>
      <c r="W176" s="28"/>
      <c r="X176" s="28"/>
      <c r="Y176" s="28"/>
      <c r="Z176" s="29"/>
      <c r="AA176" s="29"/>
    </row>
    <row r="177" spans="1:27">
      <c r="A177" s="39"/>
      <c r="B177" s="39"/>
      <c r="C177" s="39"/>
      <c r="D177" s="39"/>
      <c r="E177" s="39"/>
      <c r="F177" s="39"/>
      <c r="G177" s="39"/>
      <c r="H177" s="39"/>
      <c r="I177" s="39"/>
      <c r="J177" s="39"/>
      <c r="K177" s="39"/>
      <c r="L177" s="107"/>
      <c r="M177" s="108"/>
      <c r="N177" s="109"/>
      <c r="O177" s="109"/>
      <c r="P177" s="109"/>
      <c r="Q177" s="109"/>
      <c r="R177" s="27"/>
      <c r="S177" s="27"/>
      <c r="T177" s="28"/>
      <c r="U177" s="28"/>
      <c r="V177" s="28"/>
      <c r="W177" s="28"/>
      <c r="X177" s="28"/>
      <c r="Y177" s="28"/>
      <c r="Z177" s="29"/>
      <c r="AA177" s="29"/>
    </row>
    <row r="178" spans="1:27">
      <c r="A178" s="39"/>
      <c r="B178" s="39"/>
      <c r="C178" s="39"/>
      <c r="D178" s="39"/>
      <c r="E178" s="39"/>
      <c r="F178" s="39"/>
      <c r="G178" s="39"/>
      <c r="H178" s="39"/>
      <c r="I178" s="39"/>
      <c r="J178" s="39"/>
      <c r="K178" s="39"/>
      <c r="L178" s="107"/>
      <c r="M178" s="108"/>
      <c r="N178" s="109"/>
      <c r="O178" s="109"/>
      <c r="P178" s="109"/>
      <c r="Q178" s="109"/>
      <c r="R178" s="27"/>
      <c r="S178" s="27"/>
      <c r="T178" s="28"/>
      <c r="U178" s="28"/>
      <c r="V178" s="28"/>
      <c r="W178" s="28"/>
      <c r="X178" s="28"/>
      <c r="Y178" s="28"/>
      <c r="Z178" s="29"/>
      <c r="AA178" s="29"/>
    </row>
    <row r="179" spans="1:27">
      <c r="A179" s="39"/>
      <c r="B179" s="39"/>
      <c r="C179" s="39"/>
      <c r="D179" s="39"/>
      <c r="E179" s="39"/>
      <c r="F179" s="39"/>
      <c r="G179" s="39"/>
      <c r="H179" s="39"/>
      <c r="I179" s="39"/>
      <c r="J179" s="39"/>
      <c r="K179" s="39"/>
      <c r="L179" s="107"/>
      <c r="M179" s="108"/>
      <c r="N179" s="109"/>
      <c r="O179" s="109"/>
      <c r="P179" s="109"/>
      <c r="Q179" s="109"/>
      <c r="R179" s="27"/>
      <c r="S179" s="27"/>
      <c r="T179" s="28"/>
      <c r="U179" s="28"/>
      <c r="V179" s="28"/>
      <c r="W179" s="28"/>
      <c r="X179" s="28"/>
      <c r="Y179" s="28"/>
      <c r="Z179" s="29"/>
      <c r="AA179" s="29"/>
    </row>
    <row r="180" spans="1:27">
      <c r="A180" s="39"/>
      <c r="B180" s="39"/>
      <c r="C180" s="39"/>
      <c r="D180" s="39"/>
      <c r="E180" s="39"/>
      <c r="F180" s="39"/>
      <c r="G180" s="39"/>
      <c r="H180" s="39"/>
      <c r="I180" s="39"/>
      <c r="J180" s="39"/>
      <c r="K180" s="39"/>
      <c r="L180" s="107"/>
      <c r="M180" s="108"/>
      <c r="N180" s="109"/>
      <c r="O180" s="109"/>
      <c r="P180" s="109"/>
      <c r="Q180" s="109"/>
      <c r="R180" s="27"/>
      <c r="S180" s="27"/>
      <c r="T180" s="28"/>
      <c r="U180" s="28"/>
      <c r="V180" s="28"/>
      <c r="W180" s="28"/>
      <c r="X180" s="28"/>
      <c r="Y180" s="28"/>
      <c r="Z180" s="29"/>
      <c r="AA180" s="29"/>
    </row>
    <row r="181" spans="1:27">
      <c r="A181" s="39"/>
      <c r="B181" s="39"/>
      <c r="C181" s="39"/>
      <c r="D181" s="39"/>
      <c r="E181" s="39"/>
      <c r="F181" s="39"/>
      <c r="G181" s="39"/>
      <c r="H181" s="39"/>
      <c r="I181" s="39"/>
      <c r="J181" s="39"/>
      <c r="K181" s="39"/>
      <c r="L181" s="107"/>
      <c r="M181" s="108"/>
      <c r="N181" s="109"/>
      <c r="O181" s="109"/>
      <c r="P181" s="109"/>
      <c r="Q181" s="109"/>
      <c r="R181" s="27"/>
      <c r="S181" s="27"/>
      <c r="T181" s="28"/>
      <c r="U181" s="28"/>
      <c r="V181" s="28"/>
      <c r="W181" s="28"/>
      <c r="X181" s="28"/>
      <c r="Y181" s="28"/>
      <c r="Z181" s="29"/>
      <c r="AA181" s="29"/>
    </row>
    <row r="182" spans="1:27">
      <c r="A182" s="39"/>
      <c r="B182" s="39"/>
      <c r="C182" s="39"/>
      <c r="D182" s="39"/>
      <c r="E182" s="39"/>
      <c r="F182" s="39"/>
      <c r="G182" s="39"/>
      <c r="H182" s="39"/>
      <c r="I182" s="39"/>
      <c r="J182" s="39"/>
      <c r="K182" s="39"/>
      <c r="L182" s="107"/>
      <c r="M182" s="108"/>
      <c r="N182" s="109"/>
      <c r="O182" s="109"/>
      <c r="P182" s="109"/>
      <c r="Q182" s="109"/>
      <c r="R182" s="27"/>
      <c r="S182" s="27"/>
      <c r="T182" s="28"/>
      <c r="U182" s="28"/>
      <c r="V182" s="28"/>
      <c r="W182" s="28"/>
      <c r="X182" s="28"/>
      <c r="Y182" s="28"/>
      <c r="Z182" s="29"/>
      <c r="AA182" s="29"/>
    </row>
    <row r="183" spans="1:27">
      <c r="A183" s="39"/>
      <c r="B183" s="39"/>
      <c r="C183" s="39"/>
      <c r="D183" s="39"/>
      <c r="E183" s="39"/>
      <c r="F183" s="39"/>
      <c r="G183" s="39"/>
      <c r="H183" s="39"/>
      <c r="I183" s="39"/>
      <c r="J183" s="39"/>
      <c r="K183" s="39"/>
      <c r="L183" s="107"/>
      <c r="M183" s="108"/>
      <c r="N183" s="109"/>
      <c r="O183" s="109"/>
      <c r="P183" s="109"/>
      <c r="Q183" s="109"/>
      <c r="R183" s="27"/>
      <c r="S183" s="27"/>
      <c r="T183" s="28"/>
      <c r="U183" s="28"/>
      <c r="V183" s="28"/>
      <c r="W183" s="28"/>
      <c r="X183" s="28"/>
      <c r="Y183" s="28"/>
      <c r="Z183" s="29"/>
      <c r="AA183" s="29"/>
    </row>
    <row r="184" spans="1:27">
      <c r="A184" s="39"/>
      <c r="B184" s="39"/>
      <c r="C184" s="39"/>
      <c r="D184" s="39"/>
      <c r="E184" s="39"/>
      <c r="F184" s="39"/>
      <c r="G184" s="39"/>
      <c r="H184" s="39"/>
      <c r="I184" s="39"/>
      <c r="J184" s="39"/>
      <c r="K184" s="39"/>
      <c r="L184" s="107"/>
      <c r="M184" s="108"/>
      <c r="N184" s="109"/>
      <c r="O184" s="109"/>
      <c r="P184" s="109"/>
      <c r="Q184" s="109"/>
      <c r="R184" s="27"/>
      <c r="S184" s="27"/>
      <c r="T184" s="28"/>
      <c r="U184" s="28"/>
      <c r="V184" s="28"/>
      <c r="W184" s="28"/>
      <c r="X184" s="28"/>
      <c r="Y184" s="28"/>
      <c r="Z184" s="29"/>
      <c r="AA184" s="29"/>
    </row>
    <row r="185" spans="1:27">
      <c r="A185" s="39"/>
      <c r="B185" s="39"/>
      <c r="C185" s="39"/>
      <c r="D185" s="39"/>
      <c r="E185" s="39"/>
      <c r="F185" s="39"/>
      <c r="G185" s="39"/>
      <c r="H185" s="39"/>
      <c r="I185" s="39"/>
      <c r="J185" s="39"/>
      <c r="K185" s="39"/>
      <c r="L185" s="107"/>
      <c r="M185" s="108"/>
      <c r="N185" s="109"/>
      <c r="O185" s="109"/>
      <c r="P185" s="109"/>
      <c r="Q185" s="109"/>
      <c r="R185" s="27"/>
      <c r="S185" s="27"/>
      <c r="T185" s="28"/>
      <c r="U185" s="28"/>
      <c r="V185" s="28"/>
      <c r="W185" s="28"/>
      <c r="X185" s="28"/>
      <c r="Y185" s="28"/>
      <c r="Z185" s="29"/>
      <c r="AA185" s="29"/>
    </row>
    <row r="186" spans="1:27">
      <c r="A186" s="39"/>
      <c r="B186" s="39"/>
      <c r="C186" s="39"/>
      <c r="D186" s="39"/>
      <c r="E186" s="39"/>
      <c r="F186" s="39"/>
      <c r="G186" s="39"/>
      <c r="H186" s="39"/>
      <c r="I186" s="39"/>
      <c r="J186" s="39"/>
      <c r="K186" s="39"/>
      <c r="L186" s="107"/>
      <c r="M186" s="108"/>
      <c r="N186" s="109"/>
      <c r="O186" s="109"/>
      <c r="P186" s="109"/>
      <c r="Q186" s="109"/>
      <c r="R186" s="27"/>
      <c r="S186" s="27"/>
      <c r="T186" s="28"/>
      <c r="U186" s="28"/>
      <c r="V186" s="28"/>
      <c r="W186" s="28"/>
      <c r="X186" s="28"/>
      <c r="Y186" s="28"/>
      <c r="Z186" s="29"/>
      <c r="AA186" s="29"/>
    </row>
    <row r="187" spans="1:27">
      <c r="A187" s="39"/>
      <c r="B187" s="39"/>
      <c r="C187" s="39"/>
      <c r="D187" s="39"/>
      <c r="E187" s="39"/>
      <c r="F187" s="39"/>
      <c r="G187" s="39"/>
      <c r="H187" s="39"/>
      <c r="I187" s="39"/>
      <c r="J187" s="39"/>
      <c r="K187" s="39"/>
      <c r="L187" s="107"/>
      <c r="M187" s="108"/>
      <c r="N187" s="109"/>
      <c r="O187" s="109"/>
      <c r="P187" s="109"/>
      <c r="Q187" s="109"/>
      <c r="R187" s="27"/>
      <c r="S187" s="27"/>
      <c r="T187" s="28"/>
      <c r="U187" s="28"/>
      <c r="V187" s="28"/>
      <c r="W187" s="28"/>
      <c r="X187" s="28"/>
      <c r="Y187" s="28"/>
      <c r="Z187" s="29"/>
      <c r="AA187" s="29"/>
    </row>
    <row r="188" spans="1:27">
      <c r="A188" s="39"/>
      <c r="B188" s="39"/>
      <c r="C188" s="39"/>
      <c r="D188" s="39"/>
      <c r="E188" s="39"/>
      <c r="F188" s="39"/>
      <c r="G188" s="39"/>
      <c r="H188" s="39"/>
      <c r="I188" s="39"/>
      <c r="J188" s="39"/>
      <c r="K188" s="39"/>
      <c r="L188" s="107"/>
      <c r="M188" s="108"/>
      <c r="N188" s="109"/>
      <c r="O188" s="109"/>
      <c r="P188" s="109"/>
      <c r="Q188" s="109"/>
      <c r="R188" s="27"/>
      <c r="S188" s="27"/>
      <c r="T188" s="28"/>
      <c r="U188" s="28"/>
      <c r="V188" s="28"/>
      <c r="W188" s="28"/>
      <c r="X188" s="28"/>
      <c r="Y188" s="28"/>
      <c r="Z188" s="29"/>
      <c r="AA188" s="29"/>
    </row>
    <row r="189" spans="1:27">
      <c r="A189" s="39"/>
      <c r="B189" s="39"/>
      <c r="C189" s="39"/>
      <c r="D189" s="39"/>
      <c r="E189" s="39"/>
      <c r="F189" s="39"/>
      <c r="G189" s="39"/>
      <c r="H189" s="39"/>
      <c r="I189" s="39"/>
      <c r="J189" s="39"/>
      <c r="K189" s="39"/>
      <c r="L189" s="107"/>
      <c r="M189" s="108"/>
      <c r="N189" s="109"/>
      <c r="O189" s="109"/>
      <c r="P189" s="109"/>
      <c r="Q189" s="109"/>
      <c r="R189" s="27"/>
      <c r="S189" s="27"/>
      <c r="T189" s="28"/>
      <c r="U189" s="28"/>
      <c r="V189" s="28"/>
      <c r="W189" s="28"/>
      <c r="X189" s="28"/>
      <c r="Y189" s="28"/>
      <c r="Z189" s="29"/>
      <c r="AA189" s="29"/>
    </row>
    <row r="190" spans="1:27">
      <c r="A190" s="39"/>
      <c r="B190" s="39"/>
      <c r="C190" s="39"/>
      <c r="D190" s="39"/>
      <c r="E190" s="39"/>
      <c r="F190" s="39"/>
      <c r="G190" s="39"/>
      <c r="H190" s="39"/>
      <c r="I190" s="39"/>
      <c r="J190" s="39"/>
      <c r="K190" s="39"/>
      <c r="L190" s="107"/>
      <c r="M190" s="108"/>
      <c r="N190" s="109"/>
      <c r="O190" s="109"/>
      <c r="P190" s="109"/>
      <c r="Q190" s="109"/>
      <c r="R190" s="27"/>
      <c r="S190" s="27"/>
      <c r="T190" s="28"/>
      <c r="U190" s="28"/>
      <c r="V190" s="28"/>
      <c r="W190" s="28"/>
      <c r="X190" s="28"/>
      <c r="Y190" s="28"/>
      <c r="Z190" s="29"/>
      <c r="AA190" s="29"/>
    </row>
    <row r="191" spans="1:27">
      <c r="A191" s="39"/>
      <c r="B191" s="39"/>
      <c r="C191" s="39"/>
      <c r="D191" s="39"/>
      <c r="E191" s="39"/>
      <c r="F191" s="39"/>
      <c r="G191" s="39"/>
      <c r="H191" s="39"/>
      <c r="I191" s="39"/>
      <c r="J191" s="39"/>
      <c r="K191" s="39"/>
      <c r="L191" s="107"/>
      <c r="M191" s="108"/>
      <c r="N191" s="109"/>
      <c r="O191" s="109"/>
      <c r="P191" s="109"/>
      <c r="Q191" s="109"/>
      <c r="R191" s="27"/>
      <c r="S191" s="27"/>
      <c r="T191" s="28"/>
      <c r="U191" s="28"/>
      <c r="V191" s="28"/>
      <c r="W191" s="28"/>
      <c r="X191" s="28"/>
      <c r="Y191" s="28"/>
      <c r="Z191" s="29"/>
      <c r="AA191" s="29"/>
    </row>
    <row r="192" spans="1:27">
      <c r="A192" s="39"/>
      <c r="B192" s="39"/>
      <c r="C192" s="39"/>
      <c r="D192" s="39"/>
      <c r="E192" s="39"/>
      <c r="F192" s="39"/>
      <c r="G192" s="39"/>
      <c r="H192" s="39"/>
      <c r="I192" s="39"/>
      <c r="J192" s="39"/>
      <c r="K192" s="39"/>
      <c r="L192" s="107"/>
      <c r="M192" s="108"/>
      <c r="N192" s="109"/>
      <c r="O192" s="109"/>
      <c r="P192" s="109"/>
      <c r="Q192" s="109"/>
      <c r="R192" s="27"/>
      <c r="S192" s="27"/>
      <c r="T192" s="28"/>
      <c r="U192" s="28"/>
      <c r="V192" s="28"/>
      <c r="W192" s="28"/>
      <c r="X192" s="28"/>
      <c r="Y192" s="28"/>
      <c r="Z192" s="29"/>
      <c r="AA192" s="29"/>
    </row>
    <row r="193" spans="1:27">
      <c r="A193" s="39"/>
      <c r="B193" s="39"/>
      <c r="C193" s="39"/>
      <c r="D193" s="39"/>
      <c r="E193" s="39"/>
      <c r="F193" s="39"/>
      <c r="G193" s="39"/>
      <c r="H193" s="39"/>
      <c r="I193" s="39"/>
      <c r="J193" s="39"/>
      <c r="K193" s="39"/>
      <c r="L193" s="107"/>
      <c r="M193" s="108"/>
      <c r="N193" s="109"/>
      <c r="O193" s="109"/>
      <c r="P193" s="109"/>
      <c r="Q193" s="109"/>
      <c r="R193" s="27"/>
      <c r="S193" s="27"/>
      <c r="T193" s="28"/>
      <c r="U193" s="28"/>
      <c r="V193" s="28"/>
      <c r="W193" s="28"/>
      <c r="X193" s="28"/>
      <c r="Y193" s="28"/>
      <c r="Z193" s="29"/>
      <c r="AA193" s="29"/>
    </row>
    <row r="194" spans="1:27">
      <c r="A194" s="39"/>
      <c r="B194" s="39"/>
      <c r="C194" s="39"/>
      <c r="D194" s="39"/>
      <c r="E194" s="39"/>
      <c r="F194" s="39"/>
      <c r="G194" s="39"/>
      <c r="H194" s="39"/>
      <c r="I194" s="39"/>
      <c r="J194" s="39"/>
      <c r="K194" s="39"/>
      <c r="L194" s="107"/>
      <c r="M194" s="108"/>
      <c r="N194" s="109"/>
      <c r="O194" s="109"/>
      <c r="P194" s="109"/>
      <c r="Q194" s="109"/>
      <c r="R194" s="27"/>
      <c r="S194" s="27"/>
      <c r="T194" s="28"/>
      <c r="U194" s="28"/>
      <c r="V194" s="28"/>
      <c r="W194" s="28"/>
      <c r="X194" s="28"/>
      <c r="Y194" s="28"/>
      <c r="Z194" s="29"/>
      <c r="AA194" s="29"/>
    </row>
    <row r="195" spans="1:27">
      <c r="A195" s="39"/>
      <c r="B195" s="39"/>
      <c r="C195" s="39"/>
      <c r="D195" s="39"/>
      <c r="E195" s="39"/>
      <c r="F195" s="39"/>
      <c r="G195" s="39"/>
      <c r="H195" s="39"/>
      <c r="I195" s="39"/>
      <c r="J195" s="39"/>
      <c r="K195" s="39"/>
      <c r="L195" s="107"/>
      <c r="M195" s="108"/>
      <c r="N195" s="109"/>
      <c r="O195" s="109"/>
      <c r="P195" s="109"/>
      <c r="Q195" s="109"/>
      <c r="R195" s="27"/>
      <c r="S195" s="27"/>
      <c r="T195" s="28"/>
      <c r="U195" s="28"/>
      <c r="V195" s="28"/>
      <c r="W195" s="28"/>
      <c r="X195" s="28"/>
      <c r="Y195" s="28"/>
      <c r="Z195" s="29"/>
      <c r="AA195" s="29"/>
    </row>
    <row r="196" spans="1:27">
      <c r="A196" s="39"/>
      <c r="B196" s="39"/>
      <c r="C196" s="39"/>
      <c r="D196" s="39"/>
      <c r="E196" s="39"/>
      <c r="F196" s="39"/>
      <c r="G196" s="39"/>
      <c r="H196" s="39"/>
      <c r="I196" s="39"/>
      <c r="J196" s="39"/>
      <c r="K196" s="39"/>
      <c r="L196" s="107"/>
      <c r="M196" s="108"/>
      <c r="N196" s="109"/>
      <c r="O196" s="109"/>
      <c r="P196" s="109"/>
      <c r="Q196" s="109"/>
      <c r="R196" s="27"/>
      <c r="S196" s="27"/>
      <c r="T196" s="28"/>
      <c r="U196" s="28"/>
      <c r="V196" s="28"/>
      <c r="W196" s="28"/>
      <c r="X196" s="28"/>
      <c r="Y196" s="28"/>
      <c r="Z196" s="29"/>
      <c r="AA196" s="29"/>
    </row>
    <row r="197" spans="1:27">
      <c r="A197" s="39"/>
      <c r="B197" s="39"/>
      <c r="C197" s="39"/>
      <c r="D197" s="39"/>
      <c r="E197" s="39"/>
      <c r="F197" s="39"/>
      <c r="G197" s="39"/>
      <c r="H197" s="39"/>
      <c r="I197" s="39"/>
      <c r="J197" s="39"/>
      <c r="K197" s="39"/>
      <c r="L197" s="107"/>
      <c r="M197" s="108"/>
      <c r="N197" s="109"/>
      <c r="O197" s="109"/>
      <c r="P197" s="109"/>
      <c r="Q197" s="109"/>
      <c r="R197" s="27"/>
      <c r="S197" s="27"/>
      <c r="T197" s="28"/>
      <c r="U197" s="28"/>
      <c r="V197" s="28"/>
      <c r="W197" s="28"/>
      <c r="X197" s="28"/>
      <c r="Y197" s="28"/>
      <c r="Z197" s="29"/>
      <c r="AA197" s="29"/>
    </row>
    <row r="198" spans="1:27">
      <c r="A198" s="39"/>
      <c r="B198" s="39"/>
      <c r="C198" s="39"/>
      <c r="D198" s="39"/>
      <c r="E198" s="39"/>
      <c r="F198" s="39"/>
      <c r="G198" s="39"/>
      <c r="H198" s="39"/>
      <c r="I198" s="39"/>
      <c r="J198" s="39"/>
      <c r="K198" s="39"/>
      <c r="L198" s="107"/>
      <c r="M198" s="108"/>
      <c r="N198" s="109"/>
      <c r="O198" s="109"/>
      <c r="P198" s="109"/>
      <c r="Q198" s="109"/>
      <c r="R198" s="27"/>
      <c r="S198" s="27"/>
      <c r="T198" s="28"/>
      <c r="U198" s="28"/>
      <c r="V198" s="28"/>
      <c r="W198" s="28"/>
      <c r="X198" s="28"/>
      <c r="Y198" s="28"/>
      <c r="Z198" s="29"/>
      <c r="AA198" s="29"/>
    </row>
    <row r="199" spans="1:27">
      <c r="A199" s="39"/>
      <c r="B199" s="39"/>
      <c r="C199" s="39"/>
      <c r="D199" s="39"/>
      <c r="E199" s="39"/>
      <c r="F199" s="39"/>
      <c r="G199" s="39"/>
      <c r="H199" s="39"/>
      <c r="I199" s="39"/>
      <c r="J199" s="39"/>
      <c r="K199" s="39"/>
      <c r="L199" s="107"/>
      <c r="M199" s="108"/>
      <c r="N199" s="109"/>
      <c r="O199" s="109"/>
      <c r="P199" s="109"/>
      <c r="Q199" s="109"/>
      <c r="R199" s="27"/>
      <c r="S199" s="27"/>
      <c r="T199" s="28"/>
      <c r="U199" s="28"/>
      <c r="V199" s="28"/>
      <c r="W199" s="28"/>
      <c r="X199" s="28"/>
      <c r="Y199" s="28"/>
      <c r="Z199" s="29"/>
      <c r="AA199" s="29"/>
    </row>
    <row r="200" spans="1:27">
      <c r="A200" s="39"/>
      <c r="B200" s="39"/>
      <c r="C200" s="39"/>
      <c r="D200" s="39"/>
      <c r="E200" s="39"/>
      <c r="F200" s="39"/>
      <c r="G200" s="39"/>
      <c r="H200" s="39"/>
      <c r="I200" s="39"/>
      <c r="J200" s="39"/>
      <c r="K200" s="39"/>
      <c r="L200" s="107"/>
      <c r="M200" s="108"/>
      <c r="N200" s="109"/>
      <c r="O200" s="109"/>
      <c r="P200" s="109"/>
      <c r="Q200" s="109"/>
      <c r="R200" s="27"/>
      <c r="S200" s="27"/>
      <c r="T200" s="28"/>
      <c r="U200" s="28"/>
      <c r="V200" s="28"/>
      <c r="W200" s="28"/>
      <c r="X200" s="28"/>
      <c r="Y200" s="28"/>
      <c r="Z200" s="29"/>
      <c r="AA200" s="29"/>
    </row>
    <row r="201" spans="1:27">
      <c r="A201" s="39"/>
      <c r="B201" s="39"/>
      <c r="C201" s="39"/>
      <c r="D201" s="39"/>
      <c r="E201" s="39"/>
      <c r="F201" s="39"/>
      <c r="G201" s="39"/>
      <c r="H201" s="39"/>
      <c r="I201" s="39"/>
      <c r="J201" s="39"/>
      <c r="K201" s="39"/>
      <c r="L201" s="107"/>
      <c r="M201" s="108"/>
      <c r="N201" s="109"/>
      <c r="O201" s="109"/>
      <c r="P201" s="109"/>
      <c r="Q201" s="109"/>
      <c r="R201" s="27"/>
      <c r="S201" s="27"/>
      <c r="T201" s="28"/>
      <c r="U201" s="28"/>
      <c r="V201" s="28"/>
      <c r="W201" s="28"/>
      <c r="X201" s="28"/>
      <c r="Y201" s="28"/>
      <c r="Z201" s="29"/>
      <c r="AA201" s="29"/>
    </row>
    <row r="202" spans="1:27">
      <c r="A202" s="39"/>
      <c r="B202" s="39"/>
      <c r="C202" s="39"/>
      <c r="D202" s="39"/>
      <c r="E202" s="39"/>
      <c r="F202" s="39"/>
      <c r="G202" s="39"/>
      <c r="H202" s="39"/>
      <c r="I202" s="39"/>
      <c r="J202" s="39"/>
      <c r="K202" s="39"/>
      <c r="L202" s="107"/>
      <c r="M202" s="108"/>
      <c r="N202" s="109"/>
      <c r="O202" s="109"/>
      <c r="P202" s="109"/>
      <c r="Q202" s="109"/>
      <c r="R202" s="27"/>
      <c r="S202" s="27"/>
      <c r="T202" s="28"/>
      <c r="U202" s="28"/>
      <c r="V202" s="28"/>
      <c r="W202" s="28"/>
      <c r="X202" s="28"/>
      <c r="Y202" s="28"/>
      <c r="Z202" s="29"/>
      <c r="AA202" s="29"/>
    </row>
    <row r="203" spans="1:27">
      <c r="A203" s="39"/>
      <c r="B203" s="39"/>
      <c r="C203" s="39"/>
      <c r="D203" s="39"/>
      <c r="E203" s="39"/>
      <c r="F203" s="39"/>
      <c r="G203" s="39"/>
      <c r="H203" s="39"/>
      <c r="I203" s="39"/>
      <c r="J203" s="39"/>
      <c r="K203" s="39"/>
      <c r="L203" s="107"/>
      <c r="M203" s="108"/>
      <c r="N203" s="109"/>
      <c r="O203" s="109"/>
      <c r="P203" s="109"/>
      <c r="Q203" s="109"/>
      <c r="R203" s="27"/>
      <c r="S203" s="27"/>
      <c r="T203" s="28"/>
      <c r="U203" s="28"/>
      <c r="V203" s="28"/>
      <c r="W203" s="28"/>
      <c r="X203" s="28"/>
      <c r="Y203" s="28"/>
      <c r="Z203" s="29"/>
      <c r="AA203" s="29"/>
    </row>
    <row r="204" spans="1:27">
      <c r="A204" s="39"/>
      <c r="B204" s="39"/>
      <c r="C204" s="39"/>
      <c r="D204" s="39"/>
      <c r="E204" s="39"/>
      <c r="F204" s="39"/>
      <c r="G204" s="39"/>
      <c r="H204" s="39"/>
      <c r="I204" s="39"/>
      <c r="J204" s="39"/>
      <c r="K204" s="39"/>
      <c r="L204" s="107"/>
      <c r="M204" s="108"/>
      <c r="N204" s="109"/>
      <c r="O204" s="109"/>
      <c r="P204" s="109"/>
      <c r="Q204" s="109"/>
      <c r="R204" s="27"/>
      <c r="S204" s="27"/>
      <c r="T204" s="28"/>
      <c r="U204" s="28"/>
      <c r="V204" s="28"/>
      <c r="W204" s="28"/>
      <c r="X204" s="28"/>
      <c r="Y204" s="28"/>
      <c r="Z204" s="29"/>
      <c r="AA204" s="29"/>
    </row>
    <row r="205" spans="1:27">
      <c r="A205" s="39"/>
      <c r="B205" s="39"/>
      <c r="C205" s="39"/>
      <c r="D205" s="39"/>
      <c r="E205" s="39"/>
      <c r="F205" s="39"/>
      <c r="G205" s="39"/>
      <c r="H205" s="39"/>
      <c r="I205" s="39"/>
      <c r="J205" s="39"/>
      <c r="K205" s="39"/>
      <c r="L205" s="107"/>
      <c r="M205" s="108"/>
      <c r="N205" s="109"/>
      <c r="O205" s="109"/>
      <c r="P205" s="109"/>
      <c r="Q205" s="109"/>
      <c r="R205" s="27"/>
      <c r="S205" s="27"/>
      <c r="T205" s="28"/>
      <c r="U205" s="28"/>
      <c r="V205" s="28"/>
      <c r="W205" s="28"/>
      <c r="X205" s="28"/>
      <c r="Y205" s="28"/>
      <c r="Z205" s="29"/>
      <c r="AA205" s="29"/>
    </row>
    <row r="206" spans="1:27">
      <c r="A206" s="39"/>
      <c r="B206" s="39"/>
      <c r="C206" s="39"/>
      <c r="D206" s="39"/>
      <c r="E206" s="39"/>
      <c r="F206" s="39"/>
      <c r="G206" s="39"/>
      <c r="H206" s="39"/>
      <c r="I206" s="39"/>
      <c r="J206" s="39"/>
      <c r="K206" s="39"/>
      <c r="L206" s="107"/>
      <c r="M206" s="108"/>
      <c r="N206" s="109"/>
      <c r="O206" s="109"/>
      <c r="P206" s="109"/>
      <c r="Q206" s="109"/>
      <c r="R206" s="27"/>
      <c r="S206" s="27"/>
      <c r="T206" s="28"/>
      <c r="U206" s="28"/>
      <c r="V206" s="28"/>
      <c r="W206" s="28"/>
      <c r="X206" s="28"/>
      <c r="Y206" s="28"/>
      <c r="Z206" s="29"/>
      <c r="AA206" s="29"/>
    </row>
    <row r="207" spans="1:27">
      <c r="A207" s="39"/>
      <c r="B207" s="39"/>
      <c r="C207" s="39"/>
      <c r="D207" s="39"/>
      <c r="E207" s="39"/>
      <c r="F207" s="39"/>
      <c r="G207" s="39"/>
      <c r="H207" s="39"/>
      <c r="I207" s="39"/>
      <c r="J207" s="39"/>
      <c r="K207" s="39"/>
      <c r="L207" s="107"/>
      <c r="M207" s="108"/>
      <c r="N207" s="109"/>
      <c r="O207" s="109"/>
      <c r="P207" s="109"/>
      <c r="Q207" s="109"/>
      <c r="R207" s="27"/>
      <c r="S207" s="27"/>
      <c r="T207" s="28"/>
      <c r="U207" s="28"/>
      <c r="V207" s="28"/>
      <c r="W207" s="28"/>
      <c r="X207" s="28"/>
      <c r="Y207" s="28"/>
      <c r="Z207" s="29"/>
      <c r="AA207" s="29"/>
    </row>
    <row r="208" spans="1:27">
      <c r="A208" s="39"/>
      <c r="B208" s="39"/>
      <c r="C208" s="39"/>
      <c r="D208" s="39"/>
      <c r="E208" s="39"/>
      <c r="F208" s="39"/>
      <c r="G208" s="39"/>
      <c r="H208" s="39"/>
      <c r="I208" s="39"/>
      <c r="J208" s="39"/>
      <c r="K208" s="39"/>
      <c r="L208" s="107"/>
      <c r="M208" s="108"/>
      <c r="N208" s="109"/>
      <c r="O208" s="109"/>
      <c r="P208" s="109"/>
      <c r="Q208" s="109"/>
      <c r="R208" s="27"/>
      <c r="S208" s="27"/>
      <c r="T208" s="28"/>
      <c r="U208" s="28"/>
      <c r="V208" s="28"/>
      <c r="W208" s="28"/>
      <c r="X208" s="28"/>
      <c r="Y208" s="28"/>
      <c r="Z208" s="29"/>
      <c r="AA208" s="29"/>
    </row>
  </sheetData>
  <sheetProtection formatCells="0" autoFilter="0"/>
  <mergeCells count="147">
    <mergeCell ref="C4:D4"/>
    <mergeCell ref="C5:D5"/>
    <mergeCell ref="C6:D6"/>
    <mergeCell ref="C7:D7"/>
    <mergeCell ref="C8:D8"/>
    <mergeCell ref="C9:D9"/>
    <mergeCell ref="C10:D10"/>
    <mergeCell ref="C11:D11"/>
    <mergeCell ref="C12:D12"/>
    <mergeCell ref="C13:D13"/>
    <mergeCell ref="C14:D14"/>
    <mergeCell ref="B15:D15"/>
    <mergeCell ref="C16:D16"/>
    <mergeCell ref="C17:D17"/>
    <mergeCell ref="C18:D18"/>
    <mergeCell ref="C19:D19"/>
    <mergeCell ref="C20:D20"/>
    <mergeCell ref="C21:D21"/>
    <mergeCell ref="C22:D22"/>
    <mergeCell ref="B23:D23"/>
    <mergeCell ref="B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B39:D39"/>
    <mergeCell ref="B40:D40"/>
    <mergeCell ref="B41:D41"/>
    <mergeCell ref="B44:D44"/>
    <mergeCell ref="B45:D45"/>
    <mergeCell ref="B46:D46"/>
    <mergeCell ref="B47:D47"/>
    <mergeCell ref="B48:D48"/>
    <mergeCell ref="B49:D49"/>
    <mergeCell ref="C50:D50"/>
    <mergeCell ref="C51:D51"/>
    <mergeCell ref="C52:D52"/>
    <mergeCell ref="C53:D53"/>
    <mergeCell ref="B54:D54"/>
    <mergeCell ref="C57:D57"/>
    <mergeCell ref="C58:D58"/>
    <mergeCell ref="K58:L58"/>
    <mergeCell ref="C59:D59"/>
    <mergeCell ref="C60:D60"/>
    <mergeCell ref="C61:D61"/>
    <mergeCell ref="C64:D64"/>
    <mergeCell ref="C65:D65"/>
    <mergeCell ref="C70:D70"/>
    <mergeCell ref="E71:K71"/>
    <mergeCell ref="E72:K72"/>
    <mergeCell ref="E73:K73"/>
    <mergeCell ref="A5:A14"/>
    <mergeCell ref="A16:A19"/>
    <mergeCell ref="A20:A22"/>
    <mergeCell ref="A23:A24"/>
    <mergeCell ref="A25:A35"/>
    <mergeCell ref="A36:A38"/>
    <mergeCell ref="A39:A53"/>
    <mergeCell ref="A54:A65"/>
    <mergeCell ref="A66:A70"/>
    <mergeCell ref="B5:B12"/>
    <mergeCell ref="B13:B14"/>
    <mergeCell ref="B17:B19"/>
    <mergeCell ref="B25:B26"/>
    <mergeCell ref="B27:B32"/>
    <mergeCell ref="B33:B34"/>
    <mergeCell ref="B36:B37"/>
    <mergeCell ref="B50:B53"/>
    <mergeCell ref="B55:B57"/>
    <mergeCell ref="B60:B61"/>
    <mergeCell ref="B62:B63"/>
    <mergeCell ref="B64:B65"/>
    <mergeCell ref="B66:B67"/>
    <mergeCell ref="B68:B69"/>
    <mergeCell ref="C55:C56"/>
    <mergeCell ref="C66:C67"/>
    <mergeCell ref="D66:D67"/>
    <mergeCell ref="E5:E24"/>
    <mergeCell ref="E42:E43"/>
    <mergeCell ref="E62:E63"/>
    <mergeCell ref="E66:E67"/>
    <mergeCell ref="E68:E69"/>
    <mergeCell ref="F42:F43"/>
    <mergeCell ref="F62:F63"/>
    <mergeCell ref="F66:F67"/>
    <mergeCell ref="F68:F69"/>
    <mergeCell ref="G5:G24"/>
    <mergeCell ref="G27:G28"/>
    <mergeCell ref="G42:G43"/>
    <mergeCell ref="G62:G63"/>
    <mergeCell ref="G66:G67"/>
    <mergeCell ref="G68:G69"/>
    <mergeCell ref="H42:H43"/>
    <mergeCell ref="H62:H63"/>
    <mergeCell ref="H66:H67"/>
    <mergeCell ref="H68:H69"/>
    <mergeCell ref="I42:I43"/>
    <mergeCell ref="I62:I63"/>
    <mergeCell ref="I66:I67"/>
    <mergeCell ref="I68:I69"/>
    <mergeCell ref="J5:J24"/>
    <mergeCell ref="J27:J28"/>
    <mergeCell ref="J42:J43"/>
    <mergeCell ref="J62:J63"/>
    <mergeCell ref="J66:J67"/>
    <mergeCell ref="J68:J69"/>
    <mergeCell ref="K27:K28"/>
    <mergeCell ref="L27:L28"/>
    <mergeCell ref="M5:M24"/>
    <mergeCell ref="M27:M28"/>
    <mergeCell ref="M42:M43"/>
    <mergeCell ref="M62:M63"/>
    <mergeCell ref="M66:M67"/>
    <mergeCell ref="M68:M69"/>
    <mergeCell ref="N42:N43"/>
    <mergeCell ref="N62:N63"/>
    <mergeCell ref="N66:N67"/>
    <mergeCell ref="N68:N69"/>
    <mergeCell ref="O42:O43"/>
    <mergeCell ref="O66:O67"/>
    <mergeCell ref="O68:O69"/>
    <mergeCell ref="P68:P69"/>
    <mergeCell ref="Q42:Q43"/>
    <mergeCell ref="Q62:Q63"/>
    <mergeCell ref="Q66:Q67"/>
    <mergeCell ref="Q68:Q69"/>
    <mergeCell ref="R42:R43"/>
    <mergeCell ref="R62:R63"/>
    <mergeCell ref="R66:R67"/>
    <mergeCell ref="R68:R69"/>
    <mergeCell ref="A1:R3"/>
    <mergeCell ref="K5:L24"/>
    <mergeCell ref="B42:D43"/>
    <mergeCell ref="C62:D63"/>
    <mergeCell ref="C68:D69"/>
    <mergeCell ref="A71:D73"/>
    <mergeCell ref="N71:R73"/>
  </mergeCells>
  <dataValidations count="23">
    <dataValidation type="whole" operator="greaterThanOrEqual" allowBlank="1" showInputMessage="1" showErrorMessage="1" errorTitle="提示：" error="请输入大于或等于2的许可数" promptTitle="提示：" prompt="请输入大于等于2的许可数" sqref="J5">
      <formula1>2</formula1>
    </dataValidation>
    <dataValidation type="whole" operator="between" allowBlank="1" showInputMessage="1" showErrorMessage="1" error="您输入的不是大于或等于20，小于或等于2000的整数" prompt="请输入大于等于20的整数" sqref="J25">
      <formula1>20</formula1>
      <formula2>2000</formula2>
    </dataValidation>
    <dataValidation type="whole" operator="greaterThanOrEqual" allowBlank="1" showErrorMessage="1" error="您输入的不是大于或等于1的整数" sqref="J26">
      <formula1>1</formula1>
    </dataValidation>
    <dataValidation type="list" allowBlank="1" showInputMessage="1" showErrorMessage="1" sqref="F30 F41 F47:F53 F60:F61 F64:F65">
      <formula1>"产品订阅,一次性收费"</formula1>
    </dataValidation>
    <dataValidation type="whole" operator="greaterThanOrEqual" allowBlank="1" showInputMessage="1" showErrorMessage="1" errorTitle="错误" error="你输入的不是大于或等于5000的整数。" prompt="请输入大于或等于5000的整数。" sqref="J31">
      <formula1>5000</formula1>
    </dataValidation>
    <dataValidation type="whole" operator="equal" allowBlank="1" showInputMessage="1" showErrorMessage="1" errorTitle="错误" error="你输入的不是等于1的整数。" promptTitle="提示：" prompt="请输入1" sqref="J32 J54 J65 J29:J30 J50:J52">
      <formula1>1</formula1>
    </dataValidation>
    <dataValidation type="whole" operator="greaterThanOrEqual" allowBlank="1" showInputMessage="1" showErrorMessage="1" error="请输入大于等于1的整数" prompt="请输入大于等于1的整数" sqref="J33 J35 J41 J46 J64 J55:J57">
      <formula1>1</formula1>
    </dataValidation>
    <dataValidation type="whole" operator="greaterThanOrEqual" allowBlank="1" showInputMessage="1" showErrorMessage="1" error="请输入大于等于20的整数" prompt="请输入大于等于20的整数" sqref="J34">
      <formula1>20</formula1>
    </dataValidation>
    <dataValidation type="list" allowBlank="1" showInputMessage="1" showErrorMessage="1" errorTitle="错误" error="你选择的不是下拉列表中的选项。" sqref="F35 F5:F29 F31:F32 F39:F40 F42:F46 F54:F59 F62:F63 F66:F70">
      <formula1>"一次性收费,产品订阅"</formula1>
    </dataValidation>
    <dataValidation type="whole" operator="greaterThanOrEqual" allowBlank="1" showInputMessage="1" showErrorMessage="1" error="请输入大于等于50的整数" prompt="请输入大于等于50的整数" sqref="J36 J47:J48">
      <formula1>50</formula1>
    </dataValidation>
    <dataValidation type="whole" operator="greaterThanOrEqual" allowBlank="1" showInputMessage="1" showErrorMessage="1" error="请输入大于等于10的整数" prompt="请输入大于等于10的整数" sqref="J37 J42:J43">
      <formula1>10</formula1>
    </dataValidation>
    <dataValidation type="whole" operator="equal" allowBlank="1" showInputMessage="1" showErrorMessage="1" error="请输入1" prompt="请输入1" sqref="J39 J49">
      <formula1>1</formula1>
    </dataValidation>
    <dataValidation type="whole" operator="greaterThanOrEqual" allowBlank="1" showInputMessage="1" showErrorMessage="1" error="您输入的不是大于或等于1的整数" prompt="请输入大于或等于1的整数" sqref="J40 J53">
      <formula1>1</formula1>
    </dataValidation>
    <dataValidation type="whole" operator="greaterThanOrEqual" allowBlank="1" showInputMessage="1" showErrorMessage="1" error="请输入大于等于500的整数" prompt="请输入大于等于500的整数" sqref="J58">
      <formula1>500</formula1>
    </dataValidation>
    <dataValidation type="whole" operator="lessThanOrEqual" allowBlank="1" showInputMessage="1" showErrorMessage="1" error="请输入小于或等于500的整数" prompt="请输入小于或等于500的整数" sqref="J59">
      <formula1>500</formula1>
    </dataValidation>
    <dataValidation type="list" allowBlank="1" showInputMessage="1" showErrorMessage="1" errorTitle="错误" error="你选择的不是下拉列表中的选项。" sqref="I65">
      <formula1>"0,1"</formula1>
    </dataValidation>
    <dataValidation type="whole" operator="greaterThanOrEqual" allowBlank="1" showInputMessage="1" showErrorMessage="1" errorTitle="错误" error="请输入大于等于20的整数" promptTitle="提示：" prompt="请输入大于等于20的整数" sqref="J70">
      <formula1>20</formula1>
    </dataValidation>
    <dataValidation type="list" allowBlank="1" showInputMessage="1" showErrorMessage="1" errorTitle="错误" error="你选择的不是下拉列表中的选项。" promptTitle="提示：" prompt="1为选择，0为不选择" sqref="I5:I28 I30:I64 I66:I70">
      <formula1>"0,1"</formula1>
    </dataValidation>
    <dataValidation type="whole" operator="equal" allowBlank="1" showInputMessage="1" showErrorMessage="1" errorTitle="错误" error="请输入等于1的整数" promptTitle="提示：" prompt="请输入等于1的整数" sqref="J27:J28">
      <formula1>1</formula1>
    </dataValidation>
    <dataValidation type="whole" operator="greaterThanOrEqual" allowBlank="1" showInputMessage="1" showErrorMessage="1" errorTitle="提示：" error="请输入大于或等于50的许可数" promptTitle="提示：" prompt="请输入大于或等于50的许可数" sqref="J44:J45">
      <formula1>50</formula1>
    </dataValidation>
    <dataValidation type="whole" operator="greaterThanOrEqual" allowBlank="1" showInputMessage="1" showErrorMessage="1" errorTitle="提示：" error="请输入大于等于10000的整数" promptTitle="提示：" prompt="请输入大于等于10000的整数" sqref="J60:J61">
      <formula1>10000</formula1>
    </dataValidation>
    <dataValidation type="whole" operator="greaterThanOrEqual" allowBlank="1" showInputMessage="1" showErrorMessage="1" errorTitle="提示：" error="请输入大于或等于2的许可数" promptTitle="提示：" prompt="请输入大于或等于2的许可数" sqref="J62:J63">
      <formula1>2</formula1>
    </dataValidation>
    <dataValidation type="whole" operator="greaterThanOrEqual" allowBlank="1" showInputMessage="1" showErrorMessage="1" errorTitle="错误" error="请输入大于等于50的整数" prompt="请输入大于等于50的整数" sqref="J66:J69">
      <formula1>50</formula1>
    </dataValidation>
  </dataValidations>
  <pageMargins left="0.699305555555556" right="0.699305555555556" top="0.75" bottom="0.75" header="0.3" footer="0.3"/>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A153"/>
  <sheetViews>
    <sheetView showGridLines="0" zoomScale="60" zoomScaleNormal="60" workbookViewId="0">
      <selection activeCell="I13" sqref="I13"/>
    </sheetView>
  </sheetViews>
  <sheetFormatPr defaultColWidth="8.875" defaultRowHeight="20.25"/>
  <cols>
    <col min="1" max="1" width="16.875" style="11" customWidth="1"/>
    <col min="2" max="2" width="22.7083333333333" style="11" customWidth="1"/>
    <col min="3" max="3" width="21.25" style="11" customWidth="1"/>
    <col min="4" max="4" width="24.5833333333333" style="11" customWidth="1"/>
    <col min="5" max="8" width="19.375" style="11" customWidth="1"/>
    <col min="9" max="12" width="15.175" style="11" customWidth="1"/>
    <col min="13" max="13" width="15.175" style="14" customWidth="1"/>
    <col min="14" max="14" width="39.4583333333333" style="15" customWidth="1"/>
    <col min="15" max="15" width="10.9416666666667" style="15" customWidth="1"/>
    <col min="16" max="16" width="13.125" style="15" customWidth="1"/>
    <col min="17" max="17" width="66.0416666666667" style="16" customWidth="1"/>
    <col min="18" max="18" width="72.0833333333333" style="17" customWidth="1"/>
    <col min="19" max="19" width="49.375" style="17" customWidth="1"/>
    <col min="20" max="25" width="10.5" style="18" customWidth="1"/>
    <col min="26" max="27" width="10.375" style="18" customWidth="1"/>
    <col min="28" max="16382" width="8.875" style="18"/>
    <col min="16383" max="16384" width="8.875" style="19"/>
  </cols>
  <sheetData>
    <row r="1" spans="1:183">
      <c r="A1" s="20" t="s">
        <v>254</v>
      </c>
      <c r="B1" s="21"/>
      <c r="C1" s="21"/>
      <c r="D1" s="21"/>
      <c r="E1" s="21"/>
      <c r="F1" s="22"/>
      <c r="G1" s="21"/>
      <c r="H1" s="21"/>
      <c r="I1" s="21"/>
      <c r="J1" s="21"/>
      <c r="K1" s="21"/>
      <c r="L1" s="21"/>
      <c r="M1" s="23"/>
      <c r="N1" s="24"/>
      <c r="O1" s="24"/>
      <c r="P1" s="24"/>
      <c r="Q1" s="25"/>
      <c r="R1" s="26"/>
      <c r="S1" s="27"/>
      <c r="T1" s="28"/>
      <c r="U1" s="28"/>
      <c r="V1" s="28"/>
      <c r="W1" s="28"/>
      <c r="X1" s="28"/>
      <c r="Y1" s="28"/>
      <c r="Z1" s="29"/>
      <c r="AA1" s="29"/>
    </row>
    <row r="2" spans="1:183">
      <c r="A2" s="30"/>
      <c r="B2" s="30"/>
      <c r="C2" s="30"/>
      <c r="D2" s="30"/>
      <c r="E2" s="30"/>
      <c r="F2" s="22"/>
      <c r="G2" s="30"/>
      <c r="H2" s="30"/>
      <c r="I2" s="30"/>
      <c r="J2" s="30"/>
      <c r="K2" s="30"/>
      <c r="L2" s="30"/>
      <c r="M2" s="31"/>
      <c r="N2" s="32"/>
      <c r="O2" s="32"/>
      <c r="P2" s="32"/>
      <c r="Q2" s="33"/>
      <c r="R2" s="34"/>
      <c r="S2" s="27"/>
      <c r="T2" s="28"/>
      <c r="U2" s="28"/>
      <c r="V2" s="28"/>
      <c r="W2" s="28"/>
      <c r="X2" s="28"/>
      <c r="Y2" s="28"/>
      <c r="Z2" s="29"/>
      <c r="AA2" s="29"/>
    </row>
    <row r="3" spans="1:183">
      <c r="A3" s="30"/>
      <c r="B3" s="30"/>
      <c r="C3" s="30"/>
      <c r="D3" s="30"/>
      <c r="E3" s="30"/>
      <c r="F3" s="22"/>
      <c r="G3" s="30"/>
      <c r="H3" s="30"/>
      <c r="I3" s="30"/>
      <c r="J3" s="30"/>
      <c r="K3" s="30"/>
      <c r="L3" s="30"/>
      <c r="M3" s="31"/>
      <c r="N3" s="32"/>
      <c r="O3" s="32"/>
      <c r="P3" s="32"/>
      <c r="Q3" s="33"/>
      <c r="R3" s="34"/>
      <c r="S3" s="27"/>
      <c r="T3" s="28"/>
      <c r="U3" s="28"/>
      <c r="V3" s="28"/>
      <c r="W3" s="28"/>
      <c r="X3" s="28"/>
      <c r="Y3" s="28"/>
      <c r="Z3" s="29"/>
      <c r="AA3" s="29"/>
    </row>
    <row r="4" s="11" customFormat="1" ht="42" spans="1:183">
      <c r="A4" s="35" t="s">
        <v>11</v>
      </c>
      <c r="B4" s="36" t="s">
        <v>12</v>
      </c>
      <c r="C4" s="36" t="s">
        <v>13</v>
      </c>
      <c r="D4" s="36"/>
      <c r="E4" s="37" t="s">
        <v>14</v>
      </c>
      <c r="F4" s="37" t="s">
        <v>15</v>
      </c>
      <c r="G4" s="37" t="s">
        <v>16</v>
      </c>
      <c r="H4" s="37" t="s">
        <v>17</v>
      </c>
      <c r="I4" s="37" t="s">
        <v>18</v>
      </c>
      <c r="J4" s="37" t="s">
        <v>19</v>
      </c>
      <c r="K4" s="37" t="s">
        <v>20</v>
      </c>
      <c r="L4" s="37" t="s">
        <v>21</v>
      </c>
      <c r="M4" s="38" t="s">
        <v>22</v>
      </c>
      <c r="N4" s="37" t="s">
        <v>23</v>
      </c>
      <c r="O4" s="37" t="s">
        <v>24</v>
      </c>
      <c r="P4" s="37" t="s">
        <v>25</v>
      </c>
      <c r="Q4" s="37" t="s">
        <v>26</v>
      </c>
      <c r="R4" s="36" t="s">
        <v>27</v>
      </c>
      <c r="S4" s="27"/>
      <c r="T4" s="39"/>
      <c r="U4" s="39"/>
      <c r="V4" s="39"/>
      <c r="W4" s="39"/>
      <c r="X4" s="39"/>
      <c r="Y4" s="39"/>
      <c r="Z4" s="39"/>
      <c r="AA4" s="39"/>
    </row>
    <row r="5" s="12" customFormat="1" ht="150" customHeight="1" spans="1:183">
      <c r="A5" s="40" t="s">
        <v>28</v>
      </c>
      <c r="B5" s="41" t="s">
        <v>255</v>
      </c>
      <c r="C5" s="42" t="s">
        <v>256</v>
      </c>
      <c r="D5" s="42"/>
      <c r="E5" s="40" t="s">
        <v>31</v>
      </c>
      <c r="F5" s="40" t="s">
        <v>32</v>
      </c>
      <c r="G5" s="43" t="s">
        <v>33</v>
      </c>
      <c r="H5" s="44">
        <v>5600</v>
      </c>
      <c r="I5" s="45"/>
      <c r="J5" s="46"/>
      <c r="K5" s="47" t="s">
        <v>34</v>
      </c>
      <c r="L5" s="47"/>
      <c r="M5" s="48" cm="1">
        <f t="array" ref="M5">IF(AND(SUM(I5:I5)&gt;=1,J5&gt;20,J5&lt;=30),SUMPRODUCT(H5:H5,I5:I5)+20*1000+(J5-20)*800,IF(AND(SUM(I5:I5)&gt;=1,J5&gt;=2,J5&lt;=20),SUMPRODUCT(H5:H5,I5:I5)+J5*1000,0))</f>
        <v>0</v>
      </c>
      <c r="N5" s="49" t="s">
        <v>257</v>
      </c>
      <c r="O5" s="49" t="s">
        <v>24</v>
      </c>
      <c r="P5" s="49"/>
      <c r="Q5" s="50" t="s">
        <v>258</v>
      </c>
      <c r="R5" s="50"/>
      <c r="S5" s="51"/>
      <c r="T5" s="52"/>
      <c r="U5" s="52"/>
      <c r="V5" s="52"/>
      <c r="W5" s="52"/>
      <c r="X5" s="52"/>
      <c r="Y5" s="52"/>
      <c r="Z5" s="52"/>
      <c r="AA5" s="52"/>
    </row>
    <row r="6" s="12" customFormat="1" ht="101.25" spans="1:183">
      <c r="A6" s="40"/>
      <c r="B6" s="40" t="s">
        <v>101</v>
      </c>
      <c r="C6" s="53" t="s">
        <v>259</v>
      </c>
      <c r="D6" s="53"/>
      <c r="E6" s="42" t="s">
        <v>103</v>
      </c>
      <c r="F6" s="40" t="s">
        <v>32</v>
      </c>
      <c r="G6" s="42" t="s">
        <v>33</v>
      </c>
      <c r="H6" s="54">
        <v>1000</v>
      </c>
      <c r="I6" s="45"/>
      <c r="J6" s="55"/>
      <c r="K6" s="56" t="s">
        <v>260</v>
      </c>
      <c r="L6" s="57">
        <v>2000</v>
      </c>
      <c r="M6" s="58" cm="1">
        <f t="array" ref="M6">IF(SUM(I6:I12)&gt;0,SUMPRODUCT(H6:H12,I6:I12)+J6*L6,0)</f>
        <v>0</v>
      </c>
      <c r="N6" s="59" t="s">
        <v>261</v>
      </c>
      <c r="O6" s="49" t="s">
        <v>24</v>
      </c>
      <c r="P6" s="59"/>
      <c r="Q6" s="50" t="s">
        <v>262</v>
      </c>
      <c r="R6" s="50"/>
      <c r="S6" s="51"/>
      <c r="T6" s="52"/>
      <c r="U6" s="52"/>
      <c r="V6" s="52"/>
      <c r="W6" s="52"/>
      <c r="X6" s="52"/>
      <c r="Y6" s="52"/>
      <c r="Z6" s="60"/>
      <c r="AA6" s="60"/>
    </row>
    <row r="7" s="12" customFormat="1" ht="81" spans="1:183">
      <c r="A7" s="40"/>
      <c r="B7" s="40"/>
      <c r="C7" s="53" t="s">
        <v>263</v>
      </c>
      <c r="D7" s="53"/>
      <c r="E7" s="42" t="s">
        <v>103</v>
      </c>
      <c r="F7" s="40" t="s">
        <v>32</v>
      </c>
      <c r="G7" s="42"/>
      <c r="H7" s="54">
        <v>3000</v>
      </c>
      <c r="I7" s="45"/>
      <c r="J7" s="55"/>
      <c r="K7" s="61"/>
      <c r="L7" s="62"/>
      <c r="M7" s="58"/>
      <c r="N7" s="63"/>
      <c r="O7" s="49" t="s">
        <v>24</v>
      </c>
      <c r="P7" s="63"/>
      <c r="Q7" s="50" t="s">
        <v>264</v>
      </c>
      <c r="R7" s="64"/>
      <c r="S7" s="51"/>
      <c r="T7" s="52"/>
      <c r="U7" s="52"/>
      <c r="V7" s="52"/>
      <c r="W7" s="52"/>
      <c r="X7" s="52"/>
      <c r="Y7" s="52"/>
      <c r="Z7" s="60"/>
      <c r="AA7" s="60"/>
    </row>
    <row r="8" s="12" customFormat="1" ht="324" spans="1:183">
      <c r="A8" s="40"/>
      <c r="B8" s="40"/>
      <c r="C8" s="53" t="s">
        <v>265</v>
      </c>
      <c r="D8" s="53"/>
      <c r="E8" s="42" t="s">
        <v>103</v>
      </c>
      <c r="F8" s="40" t="s">
        <v>32</v>
      </c>
      <c r="G8" s="42"/>
      <c r="H8" s="54">
        <v>2000</v>
      </c>
      <c r="I8" s="45"/>
      <c r="J8" s="55"/>
      <c r="K8" s="61"/>
      <c r="L8" s="62"/>
      <c r="M8" s="58"/>
      <c r="N8" s="63"/>
      <c r="O8" s="49" t="s">
        <v>24</v>
      </c>
      <c r="P8" s="63"/>
      <c r="Q8" s="50" t="s">
        <v>266</v>
      </c>
      <c r="R8" s="64"/>
      <c r="S8" s="51"/>
      <c r="T8" s="52"/>
      <c r="U8" s="52"/>
      <c r="V8" s="52"/>
      <c r="W8" s="52"/>
      <c r="X8" s="52"/>
      <c r="Y8" s="52"/>
      <c r="Z8" s="60"/>
      <c r="AA8" s="60"/>
    </row>
    <row r="9" s="12" customFormat="1" ht="141.75" spans="1:183">
      <c r="A9" s="40"/>
      <c r="B9" s="40"/>
      <c r="C9" s="53" t="s">
        <v>267</v>
      </c>
      <c r="D9" s="53"/>
      <c r="E9" s="42" t="s">
        <v>103</v>
      </c>
      <c r="F9" s="40" t="s">
        <v>32</v>
      </c>
      <c r="G9" s="42"/>
      <c r="H9" s="54">
        <v>2000</v>
      </c>
      <c r="I9" s="45"/>
      <c r="J9" s="55"/>
      <c r="K9" s="61"/>
      <c r="L9" s="62"/>
      <c r="M9" s="58"/>
      <c r="N9" s="63"/>
      <c r="O9" s="49" t="s">
        <v>24</v>
      </c>
      <c r="P9" s="63"/>
      <c r="Q9" s="50" t="s">
        <v>268</v>
      </c>
      <c r="R9" s="64"/>
      <c r="S9" s="51"/>
      <c r="T9" s="52"/>
      <c r="U9" s="52"/>
      <c r="V9" s="52"/>
      <c r="W9" s="52"/>
      <c r="X9" s="52"/>
      <c r="Y9" s="52"/>
      <c r="Z9" s="60"/>
      <c r="AA9" s="60"/>
    </row>
    <row r="10" s="12" customFormat="1" ht="37" customHeight="1" spans="1:183">
      <c r="A10" s="40"/>
      <c r="B10" s="40"/>
      <c r="C10" s="53" t="s">
        <v>269</v>
      </c>
      <c r="D10" s="53"/>
      <c r="E10" s="42" t="s">
        <v>103</v>
      </c>
      <c r="F10" s="40" t="s">
        <v>32</v>
      </c>
      <c r="G10" s="42"/>
      <c r="H10" s="54">
        <v>1200</v>
      </c>
      <c r="I10" s="45"/>
      <c r="J10" s="55"/>
      <c r="K10" s="61"/>
      <c r="L10" s="62"/>
      <c r="M10" s="58"/>
      <c r="N10" s="63"/>
      <c r="O10" s="49" t="s">
        <v>24</v>
      </c>
      <c r="P10" s="63"/>
      <c r="Q10" s="50" t="s">
        <v>270</v>
      </c>
      <c r="R10" s="64"/>
      <c r="S10" s="51"/>
      <c r="T10" s="52"/>
      <c r="U10" s="52"/>
      <c r="V10" s="52"/>
      <c r="W10" s="52"/>
      <c r="X10" s="52"/>
      <c r="Y10" s="52"/>
      <c r="Z10" s="60"/>
      <c r="AA10" s="60"/>
    </row>
    <row r="11" s="12" customFormat="1" ht="81" spans="1:183">
      <c r="A11" s="40"/>
      <c r="B11" s="40"/>
      <c r="C11" s="53" t="s">
        <v>271</v>
      </c>
      <c r="D11" s="53"/>
      <c r="E11" s="42" t="s">
        <v>103</v>
      </c>
      <c r="F11" s="40" t="s">
        <v>32</v>
      </c>
      <c r="G11" s="42"/>
      <c r="H11" s="54">
        <v>2000</v>
      </c>
      <c r="I11" s="45"/>
      <c r="J11" s="55"/>
      <c r="K11" s="61"/>
      <c r="L11" s="62"/>
      <c r="M11" s="58"/>
      <c r="N11" s="63"/>
      <c r="O11" s="49" t="s">
        <v>24</v>
      </c>
      <c r="P11" s="63"/>
      <c r="Q11" s="50" t="s">
        <v>272</v>
      </c>
      <c r="R11" s="64"/>
      <c r="S11" s="51"/>
      <c r="T11" s="52"/>
      <c r="U11" s="52"/>
      <c r="V11" s="52"/>
      <c r="W11" s="52"/>
      <c r="X11" s="52"/>
      <c r="Y11" s="52"/>
      <c r="Z11" s="60"/>
      <c r="AA11" s="60"/>
    </row>
    <row r="12" s="12" customFormat="1" ht="81" spans="1:183">
      <c r="A12" s="40"/>
      <c r="B12" s="40"/>
      <c r="C12" s="53" t="s">
        <v>273</v>
      </c>
      <c r="D12" s="53"/>
      <c r="E12" s="42" t="s">
        <v>103</v>
      </c>
      <c r="F12" s="40" t="s">
        <v>32</v>
      </c>
      <c r="G12" s="42"/>
      <c r="H12" s="57">
        <v>4000</v>
      </c>
      <c r="I12" s="65"/>
      <c r="J12" s="66"/>
      <c r="K12" s="61"/>
      <c r="L12" s="62"/>
      <c r="M12" s="58"/>
      <c r="N12" s="63"/>
      <c r="O12" s="49" t="s">
        <v>24</v>
      </c>
      <c r="P12" s="63"/>
      <c r="Q12" s="50" t="s">
        <v>274</v>
      </c>
      <c r="R12" s="50"/>
      <c r="S12" s="51"/>
      <c r="T12" s="52"/>
      <c r="U12" s="52"/>
      <c r="V12" s="52"/>
      <c r="W12" s="52"/>
      <c r="X12" s="52"/>
      <c r="Y12" s="52"/>
      <c r="Z12" s="60"/>
      <c r="AA12" s="60"/>
    </row>
    <row r="13" s="13" customFormat="1" ht="101.25" spans="1:183">
      <c r="A13" s="40"/>
      <c r="B13" s="40"/>
      <c r="C13" s="42" t="s">
        <v>275</v>
      </c>
      <c r="D13" s="42"/>
      <c r="E13" s="67" t="s">
        <v>103</v>
      </c>
      <c r="F13" s="68" t="s">
        <v>32</v>
      </c>
      <c r="G13" s="69">
        <v>1</v>
      </c>
      <c r="H13" s="70">
        <v>1500</v>
      </c>
      <c r="I13" s="65"/>
      <c r="J13" s="71"/>
      <c r="K13" s="72" t="s">
        <v>33</v>
      </c>
      <c r="L13" s="72" t="s">
        <v>33</v>
      </c>
      <c r="M13" s="73">
        <f>IF(AND(I13=1),H13*J13,0)</f>
        <v>0</v>
      </c>
      <c r="N13" s="74" t="s">
        <v>276</v>
      </c>
      <c r="O13" s="49" t="s">
        <v>24</v>
      </c>
      <c r="P13" s="74"/>
      <c r="Q13" s="75" t="s">
        <v>277</v>
      </c>
      <c r="R13" s="76" t="s">
        <v>278</v>
      </c>
      <c r="S13" s="77"/>
      <c r="T13" s="78"/>
      <c r="U13" s="78"/>
      <c r="V13" s="78"/>
      <c r="W13" s="78"/>
      <c r="X13" s="78"/>
      <c r="Y13" s="78"/>
      <c r="Z13" s="78"/>
      <c r="AA13" s="78"/>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row>
    <row r="14" s="13" customFormat="1" ht="101.25" spans="1:183">
      <c r="A14" s="40"/>
      <c r="B14" s="40"/>
      <c r="C14" s="42" t="s">
        <v>279</v>
      </c>
      <c r="D14" s="42"/>
      <c r="E14" s="80" t="s">
        <v>103</v>
      </c>
      <c r="F14" s="42" t="s">
        <v>32</v>
      </c>
      <c r="G14" s="42" t="s">
        <v>33</v>
      </c>
      <c r="H14" s="81" t="s">
        <v>33</v>
      </c>
      <c r="I14" s="65"/>
      <c r="J14" s="71"/>
      <c r="K14" s="82" t="s">
        <v>33</v>
      </c>
      <c r="L14" s="83">
        <v>5000</v>
      </c>
      <c r="M14" s="58">
        <f>IF(I14=1,L14*J14,0)</f>
        <v>0</v>
      </c>
      <c r="N14" s="84"/>
      <c r="O14" s="49" t="s">
        <v>24</v>
      </c>
      <c r="P14" s="84"/>
      <c r="Q14" s="50" t="s">
        <v>280</v>
      </c>
      <c r="R14" s="50"/>
      <c r="S14" s="77"/>
      <c r="T14" s="78"/>
      <c r="U14" s="78"/>
      <c r="V14" s="78"/>
      <c r="W14" s="78"/>
      <c r="X14" s="78"/>
      <c r="Y14" s="78"/>
      <c r="Z14" s="78"/>
      <c r="AA14" s="78"/>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row>
    <row r="15" s="13" customFormat="1" ht="101.25" spans="1:183">
      <c r="A15" s="40"/>
      <c r="B15" s="40"/>
      <c r="C15" s="42" t="s">
        <v>281</v>
      </c>
      <c r="D15" s="42"/>
      <c r="E15" s="80" t="s">
        <v>103</v>
      </c>
      <c r="F15" s="42" t="s">
        <v>32</v>
      </c>
      <c r="G15" s="42" t="s">
        <v>33</v>
      </c>
      <c r="H15" s="42" t="s">
        <v>33</v>
      </c>
      <c r="I15" s="85"/>
      <c r="J15" s="86"/>
      <c r="K15" s="80" t="s">
        <v>33</v>
      </c>
      <c r="L15" s="54">
        <v>1200</v>
      </c>
      <c r="M15" s="58">
        <f>IF(I15=1,L15*J15,0)</f>
        <v>0</v>
      </c>
      <c r="N15" s="84"/>
      <c r="O15" s="49" t="s">
        <v>24</v>
      </c>
      <c r="P15" s="84"/>
      <c r="Q15" s="50" t="s">
        <v>282</v>
      </c>
      <c r="R15" s="50"/>
      <c r="S15" s="77"/>
      <c r="T15" s="78"/>
      <c r="U15" s="78"/>
      <c r="V15" s="78"/>
      <c r="W15" s="78"/>
      <c r="X15" s="78"/>
      <c r="Y15" s="78"/>
      <c r="Z15" s="78"/>
      <c r="AA15" s="78"/>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row>
    <row r="16" spans="1:183">
      <c r="A16" s="87" t="s">
        <v>251</v>
      </c>
      <c r="B16" s="88"/>
      <c r="C16" s="88"/>
      <c r="D16" s="88"/>
      <c r="E16" s="89" t="s">
        <v>3</v>
      </c>
      <c r="F16" s="90"/>
      <c r="G16" s="90"/>
      <c r="H16" s="90"/>
      <c r="I16" s="90"/>
      <c r="J16" s="90"/>
      <c r="K16" s="91"/>
      <c r="L16" s="92"/>
      <c r="M16" s="93">
        <f>SUMIF(F5:F15,"一次性收费",M5:M15)</f>
        <v>0</v>
      </c>
      <c r="N16" s="94"/>
      <c r="O16" s="95"/>
      <c r="P16" s="95"/>
      <c r="Q16" s="95"/>
      <c r="R16" s="96"/>
      <c r="S16" s="27"/>
      <c r="T16" s="28"/>
      <c r="U16" s="28"/>
      <c r="V16" s="28"/>
      <c r="W16" s="28"/>
      <c r="X16" s="28"/>
      <c r="Y16" s="28"/>
      <c r="Z16" s="29"/>
      <c r="AA16" s="29"/>
    </row>
    <row r="17" spans="1:27">
      <c r="A17" s="87"/>
      <c r="B17" s="88"/>
      <c r="C17" s="88"/>
      <c r="D17" s="88"/>
      <c r="E17" s="89" t="s">
        <v>252</v>
      </c>
      <c r="F17" s="90"/>
      <c r="G17" s="90"/>
      <c r="H17" s="90"/>
      <c r="I17" s="90"/>
      <c r="J17" s="90"/>
      <c r="K17" s="91"/>
      <c r="L17" s="97"/>
      <c r="M17" s="93">
        <f>SUMIF(F5:F15,"产品订阅",M5:M15)</f>
        <v>0</v>
      </c>
      <c r="N17" s="98"/>
      <c r="O17" s="99"/>
      <c r="P17" s="99"/>
      <c r="Q17" s="99"/>
      <c r="R17" s="100"/>
      <c r="S17" s="27"/>
      <c r="T17" s="28"/>
      <c r="U17" s="28"/>
      <c r="V17" s="28"/>
      <c r="W17" s="28"/>
      <c r="X17" s="28"/>
      <c r="Y17" s="28"/>
      <c r="Z17" s="29"/>
      <c r="AA17" s="29"/>
    </row>
    <row r="18" ht="21" spans="1:27">
      <c r="A18" s="101"/>
      <c r="B18" s="101"/>
      <c r="C18" s="101"/>
      <c r="D18" s="101"/>
      <c r="E18" s="89" t="s">
        <v>253</v>
      </c>
      <c r="F18" s="90"/>
      <c r="G18" s="90"/>
      <c r="H18" s="90"/>
      <c r="I18" s="90"/>
      <c r="J18" s="90"/>
      <c r="K18" s="91"/>
      <c r="L18" s="102"/>
      <c r="M18" s="103">
        <f>M16+M17</f>
        <v>0</v>
      </c>
      <c r="N18" s="104"/>
      <c r="O18" s="105"/>
      <c r="P18" s="105"/>
      <c r="Q18" s="105"/>
      <c r="R18" s="106"/>
      <c r="S18" s="27"/>
      <c r="T18" s="28"/>
      <c r="U18" s="28"/>
      <c r="V18" s="28"/>
      <c r="W18" s="28"/>
      <c r="X18" s="28"/>
      <c r="Y18" s="28"/>
      <c r="Z18" s="29"/>
      <c r="AA18" s="29"/>
    </row>
    <row r="19" spans="1:27">
      <c r="A19" s="39"/>
      <c r="B19" s="39"/>
      <c r="C19" s="39"/>
      <c r="D19" s="39"/>
      <c r="E19" s="39"/>
      <c r="F19" s="39"/>
      <c r="G19" s="39"/>
      <c r="H19" s="39"/>
      <c r="I19" s="39"/>
      <c r="J19" s="39"/>
      <c r="K19" s="39"/>
      <c r="L19" s="107"/>
      <c r="M19" s="108"/>
      <c r="N19" s="109"/>
      <c r="O19" s="109"/>
      <c r="P19" s="109"/>
      <c r="Q19" s="109"/>
      <c r="R19" s="27"/>
      <c r="S19" s="27"/>
      <c r="T19" s="28"/>
      <c r="U19" s="28"/>
      <c r="V19" s="28"/>
      <c r="W19" s="28"/>
      <c r="X19" s="28"/>
      <c r="Y19" s="28"/>
      <c r="Z19" s="29"/>
      <c r="AA19" s="29"/>
    </row>
    <row r="20" spans="1:27">
      <c r="A20" s="39"/>
      <c r="B20" s="39"/>
      <c r="C20" s="39"/>
      <c r="D20" s="39"/>
      <c r="E20" s="39"/>
      <c r="F20" s="39"/>
      <c r="G20" s="39"/>
      <c r="H20" s="39"/>
      <c r="I20" s="39"/>
      <c r="J20" s="39"/>
      <c r="K20" s="39"/>
      <c r="L20" s="107"/>
      <c r="M20" s="108"/>
      <c r="N20" s="109"/>
      <c r="O20" s="109"/>
      <c r="P20" s="109"/>
      <c r="Q20" s="109"/>
      <c r="R20" s="27"/>
      <c r="S20" s="27"/>
      <c r="T20" s="28"/>
      <c r="U20" s="28"/>
      <c r="V20" s="28"/>
      <c r="W20" s="28"/>
      <c r="X20" s="28"/>
      <c r="Y20" s="28"/>
      <c r="Z20" s="29"/>
      <c r="AA20" s="29"/>
    </row>
    <row r="21" spans="1:27">
      <c r="A21" s="39"/>
      <c r="B21" s="39"/>
      <c r="C21" s="39"/>
      <c r="D21" s="39"/>
      <c r="E21" s="39"/>
      <c r="F21" s="39"/>
      <c r="G21" s="39"/>
      <c r="H21" s="39"/>
      <c r="I21" s="39"/>
      <c r="J21" s="39"/>
      <c r="K21" s="39"/>
      <c r="L21" s="107"/>
      <c r="M21" s="108"/>
      <c r="N21" s="109"/>
      <c r="O21" s="109"/>
      <c r="P21" s="109"/>
      <c r="Q21" s="109"/>
      <c r="R21" s="27"/>
      <c r="S21" s="27"/>
      <c r="T21" s="28"/>
      <c r="U21" s="28"/>
      <c r="V21" s="28"/>
      <c r="W21" s="28"/>
      <c r="X21" s="28"/>
      <c r="Y21" s="28"/>
      <c r="Z21" s="29"/>
      <c r="AA21" s="29"/>
    </row>
    <row r="22" spans="1:27">
      <c r="A22" s="39"/>
      <c r="B22" s="39"/>
      <c r="C22" s="39"/>
      <c r="D22" s="39"/>
      <c r="E22" s="39"/>
      <c r="F22" s="39"/>
      <c r="G22" s="39"/>
      <c r="H22" s="39"/>
      <c r="I22" s="39"/>
      <c r="J22" s="39"/>
      <c r="K22" s="39"/>
      <c r="L22" s="107"/>
      <c r="M22" s="108"/>
      <c r="N22" s="109"/>
      <c r="O22" s="109"/>
      <c r="P22" s="109"/>
      <c r="Q22" s="109"/>
      <c r="R22" s="27"/>
      <c r="S22" s="27"/>
      <c r="T22" s="28"/>
      <c r="U22" s="28"/>
      <c r="V22" s="28"/>
      <c r="W22" s="28"/>
      <c r="X22" s="28"/>
      <c r="Y22" s="28"/>
      <c r="Z22" s="29"/>
      <c r="AA22" s="29"/>
    </row>
    <row r="23" spans="1:27">
      <c r="A23" s="39"/>
      <c r="B23" s="39"/>
      <c r="C23" s="39"/>
      <c r="D23" s="39"/>
      <c r="E23" s="39"/>
      <c r="F23" s="39"/>
      <c r="G23" s="39"/>
      <c r="H23" s="39"/>
      <c r="I23" s="39"/>
      <c r="J23" s="39"/>
      <c r="K23" s="39"/>
      <c r="L23" s="107"/>
      <c r="M23" s="108"/>
      <c r="N23" s="109"/>
      <c r="O23" s="109"/>
      <c r="P23" s="109"/>
      <c r="Q23" s="109"/>
      <c r="R23" s="27"/>
      <c r="S23" s="27"/>
      <c r="T23" s="28"/>
      <c r="U23" s="28"/>
      <c r="V23" s="28"/>
      <c r="W23" s="28"/>
      <c r="X23" s="28"/>
      <c r="Y23" s="28"/>
      <c r="Z23" s="29"/>
      <c r="AA23" s="29"/>
    </row>
    <row r="24" spans="1:27">
      <c r="A24" s="39"/>
      <c r="B24" s="39"/>
      <c r="C24" s="39"/>
      <c r="D24" s="39"/>
      <c r="E24" s="39"/>
      <c r="F24" s="39"/>
      <c r="G24" s="39"/>
      <c r="H24" s="39"/>
      <c r="I24" s="39"/>
      <c r="J24" s="39"/>
      <c r="K24" s="39"/>
      <c r="L24" s="107"/>
      <c r="M24" s="108"/>
      <c r="N24" s="109"/>
      <c r="O24" s="109"/>
      <c r="P24" s="109"/>
      <c r="Q24" s="109"/>
      <c r="R24" s="27"/>
      <c r="S24" s="27"/>
      <c r="T24" s="28"/>
      <c r="U24" s="28"/>
      <c r="V24" s="28"/>
      <c r="W24" s="28"/>
      <c r="X24" s="28"/>
      <c r="Y24" s="28"/>
      <c r="Z24" s="29"/>
      <c r="AA24" s="29"/>
    </row>
    <row r="25" spans="1:27">
      <c r="A25" s="39"/>
      <c r="B25" s="39"/>
      <c r="C25" s="39"/>
      <c r="D25" s="39"/>
      <c r="E25" s="39"/>
      <c r="F25" s="39"/>
      <c r="G25" s="39"/>
      <c r="H25" s="39"/>
      <c r="I25" s="39"/>
      <c r="J25" s="39"/>
      <c r="K25" s="39"/>
      <c r="L25" s="107"/>
      <c r="M25" s="108"/>
      <c r="N25" s="109"/>
      <c r="O25" s="109"/>
      <c r="P25" s="109"/>
      <c r="Q25" s="109"/>
      <c r="R25" s="27"/>
      <c r="S25" s="27"/>
      <c r="T25" s="28"/>
      <c r="U25" s="28"/>
      <c r="V25" s="28"/>
      <c r="W25" s="28"/>
      <c r="X25" s="28"/>
      <c r="Y25" s="28"/>
      <c r="Z25" s="29"/>
      <c r="AA25" s="29"/>
    </row>
    <row r="26" spans="1:27">
      <c r="A26" s="39"/>
      <c r="B26" s="39"/>
      <c r="C26" s="39"/>
      <c r="D26" s="39"/>
      <c r="E26" s="39"/>
      <c r="F26" s="39"/>
      <c r="G26" s="39"/>
      <c r="H26" s="39"/>
      <c r="I26" s="39"/>
      <c r="J26" s="39"/>
      <c r="K26" s="39"/>
      <c r="L26" s="107"/>
      <c r="M26" s="108"/>
      <c r="N26" s="109"/>
      <c r="O26" s="109"/>
      <c r="P26" s="109"/>
      <c r="Q26" s="109"/>
      <c r="R26" s="27"/>
      <c r="S26" s="27"/>
      <c r="T26" s="28"/>
      <c r="U26" s="28"/>
      <c r="V26" s="28"/>
      <c r="W26" s="28"/>
      <c r="X26" s="28"/>
      <c r="Y26" s="28"/>
      <c r="Z26" s="29"/>
      <c r="AA26" s="29"/>
    </row>
    <row r="27" spans="1:27">
      <c r="A27" s="39"/>
      <c r="B27" s="39"/>
      <c r="C27" s="39"/>
      <c r="D27" s="39"/>
      <c r="E27" s="39"/>
      <c r="F27" s="39"/>
      <c r="G27" s="39"/>
      <c r="H27" s="39"/>
      <c r="I27" s="39"/>
      <c r="J27" s="39"/>
      <c r="K27" s="39"/>
      <c r="L27" s="107"/>
      <c r="M27" s="108"/>
      <c r="N27" s="109"/>
      <c r="O27" s="109"/>
      <c r="P27" s="109"/>
      <c r="Q27" s="109"/>
      <c r="R27" s="27"/>
      <c r="S27" s="27"/>
      <c r="T27" s="28"/>
      <c r="U27" s="28"/>
      <c r="V27" s="28"/>
      <c r="W27" s="28"/>
      <c r="X27" s="28"/>
      <c r="Y27" s="28"/>
      <c r="Z27" s="29"/>
      <c r="AA27" s="29"/>
    </row>
    <row r="28" spans="1:27">
      <c r="A28" s="39"/>
      <c r="B28" s="39"/>
      <c r="C28" s="39"/>
      <c r="D28" s="39"/>
      <c r="E28" s="39"/>
      <c r="F28" s="39"/>
      <c r="G28" s="39"/>
      <c r="H28" s="39"/>
      <c r="I28" s="39"/>
      <c r="J28" s="39"/>
      <c r="K28" s="39"/>
      <c r="L28" s="107"/>
      <c r="M28" s="108"/>
      <c r="N28" s="109"/>
      <c r="O28" s="109"/>
      <c r="P28" s="109"/>
      <c r="Q28" s="109"/>
      <c r="R28" s="27"/>
      <c r="S28" s="27"/>
      <c r="T28" s="28"/>
      <c r="U28" s="28"/>
      <c r="V28" s="28"/>
      <c r="W28" s="28"/>
      <c r="X28" s="28"/>
      <c r="Y28" s="28"/>
      <c r="Z28" s="29"/>
      <c r="AA28" s="29"/>
    </row>
    <row r="29" spans="1:27">
      <c r="A29" s="39"/>
      <c r="B29" s="39"/>
      <c r="C29" s="39"/>
      <c r="D29" s="39"/>
      <c r="E29" s="39"/>
      <c r="F29" s="39"/>
      <c r="G29" s="39"/>
      <c r="H29" s="39"/>
      <c r="I29" s="39"/>
      <c r="J29" s="39"/>
      <c r="K29" s="39"/>
      <c r="L29" s="107"/>
      <c r="M29" s="108"/>
      <c r="N29" s="109"/>
      <c r="O29" s="109"/>
      <c r="P29" s="109"/>
      <c r="Q29" s="109"/>
      <c r="R29" s="27"/>
      <c r="S29" s="27"/>
      <c r="T29" s="28"/>
      <c r="U29" s="28"/>
      <c r="V29" s="28"/>
      <c r="W29" s="28"/>
      <c r="X29" s="28"/>
      <c r="Y29" s="28"/>
      <c r="Z29" s="29"/>
      <c r="AA29" s="29"/>
    </row>
    <row r="30" spans="1:27">
      <c r="A30" s="39"/>
      <c r="B30" s="39"/>
      <c r="C30" s="39"/>
      <c r="D30" s="39"/>
      <c r="E30" s="39"/>
      <c r="F30" s="39"/>
      <c r="G30" s="39"/>
      <c r="H30" s="39"/>
      <c r="I30" s="39"/>
      <c r="J30" s="39"/>
      <c r="K30" s="39"/>
      <c r="L30" s="107"/>
      <c r="M30" s="108"/>
      <c r="N30" s="109"/>
      <c r="O30" s="109"/>
      <c r="P30" s="109"/>
      <c r="Q30" s="109"/>
      <c r="R30" s="27"/>
      <c r="S30" s="27"/>
      <c r="T30" s="28"/>
      <c r="U30" s="28"/>
      <c r="V30" s="28"/>
      <c r="W30" s="28"/>
      <c r="X30" s="28"/>
      <c r="Y30" s="28"/>
      <c r="Z30" s="29"/>
      <c r="AA30" s="29"/>
    </row>
    <row r="31" spans="1:27">
      <c r="A31" s="39"/>
      <c r="B31" s="39"/>
      <c r="C31" s="39"/>
      <c r="D31" s="39"/>
      <c r="E31" s="39"/>
      <c r="F31" s="39"/>
      <c r="G31" s="39"/>
      <c r="H31" s="39"/>
      <c r="I31" s="39"/>
      <c r="J31" s="39"/>
      <c r="K31" s="39"/>
      <c r="L31" s="107"/>
      <c r="M31" s="108"/>
      <c r="N31" s="109"/>
      <c r="O31" s="109"/>
      <c r="P31" s="109"/>
      <c r="Q31" s="109"/>
      <c r="R31" s="27"/>
      <c r="S31" s="27"/>
      <c r="T31" s="28"/>
      <c r="U31" s="28"/>
      <c r="V31" s="28"/>
      <c r="W31" s="28"/>
      <c r="X31" s="28"/>
      <c r="Y31" s="28"/>
      <c r="Z31" s="29"/>
      <c r="AA31" s="29"/>
    </row>
    <row r="32" spans="1:27">
      <c r="A32" s="39"/>
      <c r="B32" s="39"/>
      <c r="C32" s="39"/>
      <c r="D32" s="39"/>
      <c r="E32" s="39"/>
      <c r="F32" s="39"/>
      <c r="G32" s="39"/>
      <c r="H32" s="39"/>
      <c r="I32" s="39"/>
      <c r="J32" s="39"/>
      <c r="K32" s="39"/>
      <c r="L32" s="107"/>
      <c r="M32" s="108"/>
      <c r="N32" s="109"/>
      <c r="O32" s="109"/>
      <c r="P32" s="109"/>
      <c r="Q32" s="109"/>
      <c r="R32" s="27"/>
      <c r="S32" s="27"/>
      <c r="T32" s="28"/>
      <c r="U32" s="28"/>
      <c r="V32" s="28"/>
      <c r="W32" s="28"/>
      <c r="X32" s="28"/>
      <c r="Y32" s="28"/>
      <c r="Z32" s="29"/>
      <c r="AA32" s="29"/>
    </row>
    <row r="33" spans="1:27">
      <c r="A33" s="39"/>
      <c r="B33" s="39"/>
      <c r="C33" s="39"/>
      <c r="D33" s="39"/>
      <c r="E33" s="39"/>
      <c r="F33" s="39"/>
      <c r="G33" s="39"/>
      <c r="H33" s="39"/>
      <c r="I33" s="39"/>
      <c r="J33" s="39"/>
      <c r="K33" s="39"/>
      <c r="L33" s="107"/>
      <c r="M33" s="108"/>
      <c r="N33" s="109"/>
      <c r="O33" s="109"/>
      <c r="P33" s="109"/>
      <c r="Q33" s="109"/>
      <c r="R33" s="27"/>
      <c r="S33" s="27"/>
      <c r="T33" s="28"/>
      <c r="U33" s="28"/>
      <c r="V33" s="28"/>
      <c r="W33" s="28"/>
      <c r="X33" s="28"/>
      <c r="Y33" s="28"/>
      <c r="Z33" s="29"/>
      <c r="AA33" s="29"/>
    </row>
    <row r="34" spans="1:27">
      <c r="A34" s="39"/>
      <c r="B34" s="39"/>
      <c r="C34" s="39"/>
      <c r="D34" s="39"/>
      <c r="E34" s="39"/>
      <c r="F34" s="39"/>
      <c r="G34" s="39"/>
      <c r="H34" s="39"/>
      <c r="I34" s="39"/>
      <c r="J34" s="39"/>
      <c r="K34" s="39"/>
      <c r="L34" s="107"/>
      <c r="M34" s="108"/>
      <c r="N34" s="109"/>
      <c r="O34" s="109"/>
      <c r="P34" s="109"/>
      <c r="Q34" s="109"/>
      <c r="R34" s="27"/>
      <c r="S34" s="27"/>
      <c r="T34" s="28"/>
      <c r="U34" s="28"/>
      <c r="V34" s="28"/>
      <c r="W34" s="28"/>
      <c r="X34" s="28"/>
      <c r="Y34" s="28"/>
      <c r="Z34" s="29"/>
      <c r="AA34" s="29"/>
    </row>
    <row r="35" spans="1:27">
      <c r="A35" s="39"/>
      <c r="B35" s="39"/>
      <c r="C35" s="39"/>
      <c r="D35" s="39"/>
      <c r="E35" s="39"/>
      <c r="F35" s="39"/>
      <c r="G35" s="39"/>
      <c r="H35" s="39"/>
      <c r="I35" s="39"/>
      <c r="J35" s="39"/>
      <c r="K35" s="39"/>
      <c r="L35" s="107"/>
      <c r="M35" s="108"/>
      <c r="N35" s="109"/>
      <c r="O35" s="109"/>
      <c r="P35" s="109"/>
      <c r="Q35" s="109"/>
      <c r="R35" s="27"/>
      <c r="S35" s="27"/>
      <c r="T35" s="28"/>
      <c r="U35" s="28"/>
      <c r="V35" s="28"/>
      <c r="W35" s="28"/>
      <c r="X35" s="28"/>
      <c r="Y35" s="28"/>
      <c r="Z35" s="29"/>
      <c r="AA35" s="29"/>
    </row>
    <row r="36" spans="1:27">
      <c r="A36" s="39"/>
      <c r="B36" s="39"/>
      <c r="C36" s="39"/>
      <c r="D36" s="39"/>
      <c r="E36" s="39"/>
      <c r="F36" s="39"/>
      <c r="G36" s="39"/>
      <c r="H36" s="39"/>
      <c r="I36" s="39"/>
      <c r="J36" s="39"/>
      <c r="K36" s="39"/>
      <c r="L36" s="107"/>
      <c r="M36" s="108"/>
      <c r="N36" s="109"/>
      <c r="O36" s="109"/>
      <c r="P36" s="109"/>
      <c r="Q36" s="109"/>
      <c r="R36" s="27"/>
      <c r="S36" s="27"/>
      <c r="T36" s="28"/>
      <c r="U36" s="28"/>
      <c r="V36" s="28"/>
      <c r="W36" s="28"/>
      <c r="X36" s="28"/>
      <c r="Y36" s="28"/>
      <c r="Z36" s="29"/>
      <c r="AA36" s="29"/>
    </row>
    <row r="37" spans="1:27">
      <c r="A37" s="39"/>
      <c r="B37" s="39"/>
      <c r="C37" s="39"/>
      <c r="D37" s="39"/>
      <c r="E37" s="39"/>
      <c r="F37" s="39"/>
      <c r="G37" s="39"/>
      <c r="H37" s="39"/>
      <c r="I37" s="39"/>
      <c r="J37" s="39"/>
      <c r="K37" s="39"/>
      <c r="L37" s="107"/>
      <c r="M37" s="108"/>
      <c r="N37" s="109"/>
      <c r="O37" s="109"/>
      <c r="P37" s="109"/>
      <c r="Q37" s="109"/>
      <c r="R37" s="27"/>
      <c r="S37" s="27"/>
      <c r="T37" s="28"/>
      <c r="U37" s="28"/>
      <c r="V37" s="28"/>
      <c r="W37" s="28"/>
      <c r="X37" s="28"/>
      <c r="Y37" s="28"/>
      <c r="Z37" s="29"/>
      <c r="AA37" s="29"/>
    </row>
    <row r="38" spans="1:27">
      <c r="A38" s="39"/>
      <c r="B38" s="39"/>
      <c r="C38" s="39"/>
      <c r="D38" s="39"/>
      <c r="E38" s="39"/>
      <c r="F38" s="39"/>
      <c r="G38" s="39"/>
      <c r="H38" s="39"/>
      <c r="I38" s="39"/>
      <c r="J38" s="39"/>
      <c r="K38" s="39"/>
      <c r="L38" s="107"/>
      <c r="M38" s="108"/>
      <c r="N38" s="109"/>
      <c r="O38" s="109"/>
      <c r="P38" s="109"/>
      <c r="Q38" s="109"/>
      <c r="R38" s="27"/>
      <c r="S38" s="27"/>
      <c r="T38" s="28"/>
      <c r="U38" s="28"/>
      <c r="V38" s="28"/>
      <c r="W38" s="28"/>
      <c r="X38" s="28"/>
      <c r="Y38" s="28"/>
      <c r="Z38" s="29"/>
      <c r="AA38" s="29"/>
    </row>
    <row r="39" spans="1:27">
      <c r="A39" s="39"/>
      <c r="B39" s="39"/>
      <c r="C39" s="39"/>
      <c r="D39" s="39"/>
      <c r="E39" s="39"/>
      <c r="F39" s="39"/>
      <c r="G39" s="39"/>
      <c r="H39" s="39"/>
      <c r="I39" s="39"/>
      <c r="J39" s="39"/>
      <c r="K39" s="39"/>
      <c r="L39" s="107"/>
      <c r="M39" s="108"/>
      <c r="N39" s="109"/>
      <c r="O39" s="109"/>
      <c r="P39" s="109"/>
      <c r="Q39" s="109"/>
      <c r="R39" s="27"/>
      <c r="S39" s="27"/>
      <c r="T39" s="28"/>
      <c r="U39" s="28"/>
      <c r="V39" s="28"/>
      <c r="W39" s="28"/>
      <c r="X39" s="28"/>
      <c r="Y39" s="28"/>
      <c r="Z39" s="29"/>
      <c r="AA39" s="29"/>
    </row>
    <row r="40" spans="1:27">
      <c r="A40" s="39"/>
      <c r="B40" s="39"/>
      <c r="C40" s="39"/>
      <c r="D40" s="39"/>
      <c r="E40" s="39"/>
      <c r="F40" s="39"/>
      <c r="G40" s="39"/>
      <c r="H40" s="39"/>
      <c r="I40" s="39"/>
      <c r="J40" s="39"/>
      <c r="K40" s="39"/>
      <c r="L40" s="107"/>
      <c r="M40" s="108"/>
      <c r="N40" s="109"/>
      <c r="O40" s="109"/>
      <c r="P40" s="109"/>
      <c r="Q40" s="109"/>
      <c r="R40" s="27"/>
      <c r="S40" s="27"/>
      <c r="T40" s="28"/>
      <c r="U40" s="28"/>
      <c r="V40" s="28"/>
      <c r="W40" s="28"/>
      <c r="X40" s="28"/>
      <c r="Y40" s="28"/>
      <c r="Z40" s="29"/>
      <c r="AA40" s="29"/>
    </row>
    <row r="41" spans="1:27">
      <c r="A41" s="39"/>
      <c r="B41" s="39"/>
      <c r="C41" s="39"/>
      <c r="D41" s="39"/>
      <c r="E41" s="39"/>
      <c r="F41" s="39"/>
      <c r="G41" s="39"/>
      <c r="H41" s="39"/>
      <c r="I41" s="39"/>
      <c r="J41" s="39"/>
      <c r="K41" s="39"/>
      <c r="L41" s="107"/>
      <c r="M41" s="108"/>
      <c r="N41" s="109"/>
      <c r="O41" s="109"/>
      <c r="P41" s="109"/>
      <c r="Q41" s="109"/>
      <c r="R41" s="27"/>
      <c r="S41" s="27"/>
      <c r="T41" s="28"/>
      <c r="U41" s="28"/>
      <c r="V41" s="28"/>
      <c r="W41" s="28"/>
      <c r="X41" s="28"/>
      <c r="Y41" s="28"/>
      <c r="Z41" s="29"/>
      <c r="AA41" s="29"/>
    </row>
    <row r="42" spans="1:27">
      <c r="A42" s="39"/>
      <c r="B42" s="39"/>
      <c r="C42" s="39"/>
      <c r="D42" s="39"/>
      <c r="E42" s="39"/>
      <c r="F42" s="39"/>
      <c r="G42" s="39"/>
      <c r="H42" s="39"/>
      <c r="I42" s="39"/>
      <c r="J42" s="39"/>
      <c r="K42" s="39"/>
      <c r="L42" s="107"/>
      <c r="M42" s="108"/>
      <c r="N42" s="109"/>
      <c r="O42" s="109"/>
      <c r="P42" s="109"/>
      <c r="Q42" s="109"/>
      <c r="R42" s="27"/>
      <c r="S42" s="27"/>
      <c r="T42" s="28"/>
      <c r="U42" s="28"/>
      <c r="V42" s="28"/>
      <c r="W42" s="28"/>
      <c r="X42" s="28"/>
      <c r="Y42" s="28"/>
      <c r="Z42" s="29"/>
      <c r="AA42" s="29"/>
    </row>
    <row r="43" spans="1:27">
      <c r="A43" s="39"/>
      <c r="B43" s="39"/>
      <c r="C43" s="39"/>
      <c r="D43" s="39"/>
      <c r="E43" s="39"/>
      <c r="F43" s="39"/>
      <c r="G43" s="39"/>
      <c r="H43" s="39"/>
      <c r="I43" s="39"/>
      <c r="J43" s="39"/>
      <c r="K43" s="39"/>
      <c r="L43" s="107"/>
      <c r="M43" s="108"/>
      <c r="N43" s="109"/>
      <c r="O43" s="109"/>
      <c r="P43" s="109"/>
      <c r="Q43" s="109"/>
      <c r="R43" s="27"/>
      <c r="S43" s="27"/>
      <c r="T43" s="28"/>
      <c r="U43" s="28"/>
      <c r="V43" s="28"/>
      <c r="W43" s="28"/>
      <c r="X43" s="28"/>
      <c r="Y43" s="28"/>
      <c r="Z43" s="29"/>
      <c r="AA43" s="29"/>
    </row>
    <row r="44" spans="1:27">
      <c r="A44" s="39"/>
      <c r="B44" s="39"/>
      <c r="C44" s="39"/>
      <c r="D44" s="39"/>
      <c r="E44" s="39"/>
      <c r="F44" s="39"/>
      <c r="G44" s="39"/>
      <c r="H44" s="39"/>
      <c r="I44" s="39"/>
      <c r="J44" s="39"/>
      <c r="K44" s="39"/>
      <c r="L44" s="107"/>
      <c r="M44" s="108"/>
      <c r="N44" s="109"/>
      <c r="O44" s="109"/>
      <c r="P44" s="109"/>
      <c r="Q44" s="109"/>
      <c r="R44" s="27"/>
      <c r="S44" s="27"/>
      <c r="T44" s="28"/>
      <c r="U44" s="28"/>
      <c r="V44" s="28"/>
      <c r="W44" s="28"/>
      <c r="X44" s="28"/>
      <c r="Y44" s="28"/>
      <c r="Z44" s="29"/>
      <c r="AA44" s="29"/>
    </row>
    <row r="45" spans="1:27">
      <c r="A45" s="39"/>
      <c r="B45" s="39"/>
      <c r="C45" s="39"/>
      <c r="D45" s="39"/>
      <c r="E45" s="39"/>
      <c r="F45" s="39"/>
      <c r="G45" s="39"/>
      <c r="H45" s="39"/>
      <c r="I45" s="39"/>
      <c r="J45" s="39"/>
      <c r="K45" s="39"/>
      <c r="L45" s="107"/>
      <c r="M45" s="108"/>
      <c r="N45" s="109"/>
      <c r="O45" s="109"/>
      <c r="P45" s="109"/>
      <c r="Q45" s="109"/>
      <c r="R45" s="27"/>
      <c r="S45" s="27"/>
      <c r="T45" s="28"/>
      <c r="U45" s="28"/>
      <c r="V45" s="28"/>
      <c r="W45" s="28"/>
      <c r="X45" s="28"/>
      <c r="Y45" s="28"/>
      <c r="Z45" s="29"/>
      <c r="AA45" s="29"/>
    </row>
    <row r="46" spans="1:27">
      <c r="A46" s="39"/>
      <c r="B46" s="39"/>
      <c r="C46" s="39"/>
      <c r="D46" s="39"/>
      <c r="E46" s="39"/>
      <c r="F46" s="39"/>
      <c r="G46" s="39"/>
      <c r="H46" s="39"/>
      <c r="I46" s="39"/>
      <c r="J46" s="39"/>
      <c r="K46" s="39"/>
      <c r="L46" s="107"/>
      <c r="M46" s="108"/>
      <c r="N46" s="109"/>
      <c r="O46" s="109"/>
      <c r="P46" s="109"/>
      <c r="Q46" s="109"/>
      <c r="R46" s="27"/>
      <c r="S46" s="27"/>
      <c r="T46" s="28"/>
      <c r="U46" s="28"/>
      <c r="V46" s="28"/>
      <c r="W46" s="28"/>
      <c r="X46" s="28"/>
      <c r="Y46" s="28"/>
      <c r="Z46" s="29"/>
      <c r="AA46" s="29"/>
    </row>
    <row r="47" spans="1:27">
      <c r="A47" s="39"/>
      <c r="B47" s="39"/>
      <c r="C47" s="39"/>
      <c r="D47" s="39"/>
      <c r="E47" s="39"/>
      <c r="F47" s="39"/>
      <c r="G47" s="39"/>
      <c r="H47" s="39"/>
      <c r="I47" s="39"/>
      <c r="J47" s="39"/>
      <c r="K47" s="39"/>
      <c r="L47" s="107"/>
      <c r="M47" s="108"/>
      <c r="N47" s="109"/>
      <c r="O47" s="109"/>
      <c r="P47" s="109"/>
      <c r="Q47" s="109"/>
      <c r="R47" s="27"/>
      <c r="S47" s="27"/>
      <c r="T47" s="28"/>
      <c r="U47" s="28"/>
      <c r="V47" s="28"/>
      <c r="W47" s="28"/>
      <c r="X47" s="28"/>
      <c r="Y47" s="28"/>
      <c r="Z47" s="29"/>
      <c r="AA47" s="29"/>
    </row>
    <row r="48" spans="1:27">
      <c r="A48" s="39"/>
      <c r="B48" s="39"/>
      <c r="C48" s="39"/>
      <c r="D48" s="39"/>
      <c r="E48" s="39"/>
      <c r="F48" s="39"/>
      <c r="G48" s="39"/>
      <c r="H48" s="39"/>
      <c r="I48" s="39"/>
      <c r="J48" s="39"/>
      <c r="K48" s="39"/>
      <c r="L48" s="107"/>
      <c r="M48" s="108"/>
      <c r="N48" s="109"/>
      <c r="O48" s="109"/>
      <c r="P48" s="109"/>
      <c r="Q48" s="109"/>
      <c r="R48" s="27"/>
      <c r="S48" s="27"/>
      <c r="T48" s="28"/>
      <c r="U48" s="28"/>
      <c r="V48" s="28"/>
      <c r="W48" s="28"/>
      <c r="X48" s="28"/>
      <c r="Y48" s="28"/>
      <c r="Z48" s="29"/>
      <c r="AA48" s="29"/>
    </row>
    <row r="49" spans="1:27">
      <c r="A49" s="39"/>
      <c r="B49" s="39"/>
      <c r="C49" s="39"/>
      <c r="D49" s="39"/>
      <c r="E49" s="39"/>
      <c r="F49" s="39"/>
      <c r="G49" s="39"/>
      <c r="H49" s="39"/>
      <c r="I49" s="39"/>
      <c r="J49" s="39"/>
      <c r="K49" s="39"/>
      <c r="L49" s="107"/>
      <c r="M49" s="108"/>
      <c r="N49" s="109"/>
      <c r="O49" s="109"/>
      <c r="P49" s="109"/>
      <c r="Q49" s="109"/>
      <c r="R49" s="27"/>
      <c r="S49" s="27"/>
      <c r="T49" s="28"/>
      <c r="U49" s="28"/>
      <c r="V49" s="28"/>
      <c r="W49" s="28"/>
      <c r="X49" s="28"/>
      <c r="Y49" s="28"/>
      <c r="Z49" s="29"/>
      <c r="AA49" s="29"/>
    </row>
    <row r="50" spans="1:27">
      <c r="A50" s="39"/>
      <c r="B50" s="39"/>
      <c r="C50" s="39"/>
      <c r="D50" s="39"/>
      <c r="E50" s="39"/>
      <c r="F50" s="39"/>
      <c r="G50" s="39"/>
      <c r="H50" s="39"/>
      <c r="I50" s="39"/>
      <c r="J50" s="39"/>
      <c r="K50" s="39"/>
      <c r="L50" s="107"/>
      <c r="M50" s="108"/>
      <c r="N50" s="109"/>
      <c r="O50" s="109"/>
      <c r="P50" s="109"/>
      <c r="Q50" s="109"/>
      <c r="R50" s="27"/>
      <c r="S50" s="27"/>
      <c r="T50" s="28"/>
      <c r="U50" s="28"/>
      <c r="V50" s="28"/>
      <c r="W50" s="28"/>
      <c r="X50" s="28"/>
      <c r="Y50" s="28"/>
      <c r="Z50" s="29"/>
      <c r="AA50" s="29"/>
    </row>
    <row r="51" spans="1:27">
      <c r="A51" s="39"/>
      <c r="B51" s="39"/>
      <c r="C51" s="39"/>
      <c r="D51" s="39"/>
      <c r="E51" s="39"/>
      <c r="F51" s="39"/>
      <c r="G51" s="39"/>
      <c r="H51" s="39"/>
      <c r="I51" s="39"/>
      <c r="J51" s="39"/>
      <c r="K51" s="39"/>
      <c r="L51" s="107"/>
      <c r="M51" s="108"/>
      <c r="N51" s="109"/>
      <c r="O51" s="109"/>
      <c r="P51" s="109"/>
      <c r="Q51" s="109"/>
      <c r="R51" s="27"/>
      <c r="S51" s="27"/>
      <c r="T51" s="28"/>
      <c r="U51" s="28"/>
      <c r="V51" s="28"/>
      <c r="W51" s="28"/>
      <c r="X51" s="28"/>
      <c r="Y51" s="28"/>
      <c r="Z51" s="29"/>
      <c r="AA51" s="29"/>
    </row>
    <row r="52" spans="1:27">
      <c r="A52" s="39"/>
      <c r="B52" s="39"/>
      <c r="C52" s="39"/>
      <c r="D52" s="39"/>
      <c r="E52" s="39"/>
      <c r="F52" s="39"/>
      <c r="G52" s="39"/>
      <c r="H52" s="39"/>
      <c r="I52" s="39"/>
      <c r="J52" s="39"/>
      <c r="K52" s="39"/>
      <c r="L52" s="107"/>
      <c r="M52" s="108"/>
      <c r="N52" s="109"/>
      <c r="O52" s="109"/>
      <c r="P52" s="109"/>
      <c r="Q52" s="109"/>
      <c r="R52" s="27"/>
      <c r="S52" s="27"/>
      <c r="T52" s="28"/>
      <c r="U52" s="28"/>
      <c r="V52" s="28"/>
      <c r="W52" s="28"/>
      <c r="X52" s="28"/>
      <c r="Y52" s="28"/>
      <c r="Z52" s="29"/>
      <c r="AA52" s="29"/>
    </row>
    <row r="53" spans="1:27">
      <c r="A53" s="39"/>
      <c r="B53" s="39"/>
      <c r="C53" s="39"/>
      <c r="D53" s="39"/>
      <c r="E53" s="39"/>
      <c r="F53" s="39"/>
      <c r="G53" s="39"/>
      <c r="H53" s="39"/>
      <c r="I53" s="39"/>
      <c r="J53" s="39"/>
      <c r="K53" s="39"/>
      <c r="L53" s="107"/>
      <c r="M53" s="108"/>
      <c r="N53" s="109"/>
      <c r="O53" s="109"/>
      <c r="P53" s="109"/>
      <c r="Q53" s="109"/>
      <c r="R53" s="27"/>
      <c r="S53" s="27"/>
      <c r="T53" s="28"/>
      <c r="U53" s="28"/>
      <c r="V53" s="28"/>
      <c r="W53" s="28"/>
      <c r="X53" s="28"/>
      <c r="Y53" s="28"/>
      <c r="Z53" s="29"/>
      <c r="AA53" s="29"/>
    </row>
    <row r="54" spans="1:27">
      <c r="A54" s="39"/>
      <c r="B54" s="39"/>
      <c r="C54" s="39"/>
      <c r="D54" s="39"/>
      <c r="E54" s="39"/>
      <c r="F54" s="39"/>
      <c r="G54" s="39"/>
      <c r="H54" s="39"/>
      <c r="I54" s="39"/>
      <c r="J54" s="39"/>
      <c r="K54" s="39"/>
      <c r="L54" s="107"/>
      <c r="M54" s="108"/>
      <c r="N54" s="109"/>
      <c r="O54" s="109"/>
      <c r="P54" s="109"/>
      <c r="Q54" s="109"/>
      <c r="R54" s="27"/>
      <c r="S54" s="27"/>
      <c r="T54" s="28"/>
      <c r="U54" s="28"/>
      <c r="V54" s="28"/>
      <c r="W54" s="28"/>
      <c r="X54" s="28"/>
      <c r="Y54" s="28"/>
      <c r="Z54" s="29"/>
      <c r="AA54" s="29"/>
    </row>
    <row r="55" spans="1:27">
      <c r="A55" s="39"/>
      <c r="B55" s="39"/>
      <c r="C55" s="39"/>
      <c r="D55" s="39"/>
      <c r="E55" s="39"/>
      <c r="F55" s="39"/>
      <c r="G55" s="39"/>
      <c r="H55" s="39"/>
      <c r="I55" s="39"/>
      <c r="J55" s="39"/>
      <c r="K55" s="39"/>
      <c r="L55" s="107"/>
      <c r="M55" s="108"/>
      <c r="N55" s="109"/>
      <c r="O55" s="109"/>
      <c r="P55" s="109"/>
      <c r="Q55" s="109"/>
      <c r="R55" s="27"/>
      <c r="S55" s="27"/>
      <c r="T55" s="28"/>
      <c r="U55" s="28"/>
      <c r="V55" s="28"/>
      <c r="W55" s="28"/>
      <c r="X55" s="28"/>
      <c r="Y55" s="28"/>
      <c r="Z55" s="29"/>
      <c r="AA55" s="29"/>
    </row>
    <row r="56" spans="1:27">
      <c r="A56" s="39"/>
      <c r="B56" s="39"/>
      <c r="C56" s="39"/>
      <c r="D56" s="39"/>
      <c r="E56" s="39"/>
      <c r="F56" s="39"/>
      <c r="G56" s="39"/>
      <c r="H56" s="39"/>
      <c r="I56" s="39"/>
      <c r="J56" s="39"/>
      <c r="K56" s="39"/>
      <c r="L56" s="107"/>
      <c r="M56" s="108"/>
      <c r="N56" s="109"/>
      <c r="O56" s="109"/>
      <c r="P56" s="109"/>
      <c r="Q56" s="109"/>
      <c r="R56" s="27"/>
      <c r="S56" s="27"/>
      <c r="T56" s="28"/>
      <c r="U56" s="28"/>
      <c r="V56" s="28"/>
      <c r="W56" s="28"/>
      <c r="X56" s="28"/>
      <c r="Y56" s="28"/>
      <c r="Z56" s="29"/>
      <c r="AA56" s="29"/>
    </row>
    <row r="57" spans="1:27">
      <c r="A57" s="39"/>
      <c r="B57" s="39"/>
      <c r="C57" s="39"/>
      <c r="D57" s="39"/>
      <c r="E57" s="39"/>
      <c r="F57" s="39"/>
      <c r="G57" s="39"/>
      <c r="H57" s="39"/>
      <c r="I57" s="39"/>
      <c r="J57" s="39"/>
      <c r="K57" s="39"/>
      <c r="L57" s="107"/>
      <c r="M57" s="108"/>
      <c r="N57" s="109"/>
      <c r="O57" s="109"/>
      <c r="P57" s="109"/>
      <c r="Q57" s="109"/>
      <c r="R57" s="27"/>
      <c r="S57" s="27"/>
      <c r="T57" s="28"/>
      <c r="U57" s="28"/>
      <c r="V57" s="28"/>
      <c r="W57" s="28"/>
      <c r="X57" s="28"/>
      <c r="Y57" s="28"/>
      <c r="Z57" s="29"/>
      <c r="AA57" s="29"/>
    </row>
    <row r="58" spans="1:27">
      <c r="A58" s="39"/>
      <c r="B58" s="39"/>
      <c r="C58" s="39"/>
      <c r="D58" s="39"/>
      <c r="E58" s="39"/>
      <c r="F58" s="39"/>
      <c r="G58" s="39"/>
      <c r="H58" s="39"/>
      <c r="I58" s="39"/>
      <c r="J58" s="39"/>
      <c r="K58" s="39"/>
      <c r="L58" s="107"/>
      <c r="M58" s="108"/>
      <c r="N58" s="109"/>
      <c r="O58" s="109"/>
      <c r="P58" s="109"/>
      <c r="Q58" s="109"/>
      <c r="R58" s="27"/>
      <c r="S58" s="27"/>
      <c r="T58" s="28"/>
      <c r="U58" s="28"/>
      <c r="V58" s="28"/>
      <c r="W58" s="28"/>
      <c r="X58" s="28"/>
      <c r="Y58" s="28"/>
      <c r="Z58" s="29"/>
      <c r="AA58" s="29"/>
    </row>
    <row r="59" spans="1:27">
      <c r="A59" s="39"/>
      <c r="B59" s="39"/>
      <c r="C59" s="39"/>
      <c r="D59" s="39"/>
      <c r="E59" s="39"/>
      <c r="F59" s="39"/>
      <c r="G59" s="39"/>
      <c r="H59" s="39"/>
      <c r="I59" s="39"/>
      <c r="J59" s="39"/>
      <c r="K59" s="39"/>
      <c r="L59" s="107"/>
      <c r="M59" s="108"/>
      <c r="N59" s="109"/>
      <c r="O59" s="109"/>
      <c r="P59" s="109"/>
      <c r="Q59" s="109"/>
      <c r="R59" s="27"/>
      <c r="S59" s="27"/>
      <c r="T59" s="28"/>
      <c r="U59" s="28"/>
      <c r="V59" s="28"/>
      <c r="W59" s="28"/>
      <c r="X59" s="28"/>
      <c r="Y59" s="28"/>
      <c r="Z59" s="29"/>
      <c r="AA59" s="29"/>
    </row>
    <row r="60" spans="1:27">
      <c r="A60" s="39"/>
      <c r="B60" s="39"/>
      <c r="C60" s="39"/>
      <c r="D60" s="39"/>
      <c r="E60" s="39"/>
      <c r="F60" s="39"/>
      <c r="G60" s="39"/>
      <c r="H60" s="39"/>
      <c r="I60" s="39"/>
      <c r="J60" s="39"/>
      <c r="K60" s="39"/>
      <c r="L60" s="107"/>
      <c r="M60" s="108"/>
      <c r="N60" s="109"/>
      <c r="O60" s="109"/>
      <c r="P60" s="109"/>
      <c r="Q60" s="109"/>
      <c r="R60" s="27"/>
      <c r="S60" s="27"/>
      <c r="T60" s="28"/>
      <c r="U60" s="28"/>
      <c r="V60" s="28"/>
      <c r="W60" s="28"/>
      <c r="X60" s="28"/>
      <c r="Y60" s="28"/>
      <c r="Z60" s="29"/>
      <c r="AA60" s="29"/>
    </row>
    <row r="61" spans="1:27">
      <c r="A61" s="39"/>
      <c r="B61" s="39"/>
      <c r="C61" s="39"/>
      <c r="D61" s="39"/>
      <c r="E61" s="39"/>
      <c r="F61" s="39"/>
      <c r="G61" s="39"/>
      <c r="H61" s="39"/>
      <c r="I61" s="39"/>
      <c r="J61" s="39"/>
      <c r="K61" s="39"/>
      <c r="L61" s="107"/>
      <c r="M61" s="108"/>
      <c r="N61" s="109"/>
      <c r="O61" s="109"/>
      <c r="P61" s="109"/>
      <c r="Q61" s="109"/>
      <c r="R61" s="27"/>
      <c r="S61" s="27"/>
      <c r="T61" s="28"/>
      <c r="U61" s="28"/>
      <c r="V61" s="28"/>
      <c r="W61" s="28"/>
      <c r="X61" s="28"/>
      <c r="Y61" s="28"/>
      <c r="Z61" s="29"/>
      <c r="AA61" s="29"/>
    </row>
    <row r="62" spans="1:27">
      <c r="A62" s="39"/>
      <c r="B62" s="39"/>
      <c r="C62" s="39"/>
      <c r="D62" s="39"/>
      <c r="E62" s="39"/>
      <c r="F62" s="39"/>
      <c r="G62" s="39"/>
      <c r="H62" s="39"/>
      <c r="I62" s="39"/>
      <c r="J62" s="39"/>
      <c r="K62" s="39"/>
      <c r="L62" s="107"/>
      <c r="M62" s="108"/>
      <c r="N62" s="109"/>
      <c r="O62" s="109"/>
      <c r="P62" s="109"/>
      <c r="Q62" s="109"/>
      <c r="R62" s="27"/>
      <c r="S62" s="27"/>
      <c r="T62" s="28"/>
      <c r="U62" s="28"/>
      <c r="V62" s="28"/>
      <c r="W62" s="28"/>
      <c r="X62" s="28"/>
      <c r="Y62" s="28"/>
      <c r="Z62" s="29"/>
      <c r="AA62" s="29"/>
    </row>
    <row r="63" spans="1:27">
      <c r="A63" s="39"/>
      <c r="B63" s="39"/>
      <c r="C63" s="39"/>
      <c r="D63" s="39"/>
      <c r="E63" s="39"/>
      <c r="F63" s="39"/>
      <c r="G63" s="39"/>
      <c r="H63" s="39"/>
      <c r="I63" s="39"/>
      <c r="J63" s="39"/>
      <c r="K63" s="39"/>
      <c r="L63" s="107"/>
      <c r="M63" s="108"/>
      <c r="N63" s="109"/>
      <c r="O63" s="109"/>
      <c r="P63" s="109"/>
      <c r="Q63" s="109"/>
      <c r="R63" s="27"/>
      <c r="S63" s="27"/>
      <c r="T63" s="28"/>
      <c r="U63" s="28"/>
      <c r="V63" s="28"/>
      <c r="W63" s="28"/>
      <c r="X63" s="28"/>
      <c r="Y63" s="28"/>
      <c r="Z63" s="29"/>
      <c r="AA63" s="29"/>
    </row>
    <row r="64" spans="1:27">
      <c r="A64" s="39"/>
      <c r="B64" s="39"/>
      <c r="C64" s="39"/>
      <c r="D64" s="39"/>
      <c r="E64" s="39"/>
      <c r="F64" s="39"/>
      <c r="G64" s="39"/>
      <c r="H64" s="39"/>
      <c r="I64" s="39"/>
      <c r="J64" s="39"/>
      <c r="K64" s="39"/>
      <c r="L64" s="107"/>
      <c r="M64" s="108"/>
      <c r="N64" s="109"/>
      <c r="O64" s="109"/>
      <c r="P64" s="109"/>
      <c r="Q64" s="109"/>
      <c r="R64" s="27"/>
      <c r="S64" s="27"/>
      <c r="T64" s="28"/>
      <c r="U64" s="28"/>
      <c r="V64" s="28"/>
      <c r="W64" s="28"/>
      <c r="X64" s="28"/>
      <c r="Y64" s="28"/>
      <c r="Z64" s="29"/>
      <c r="AA64" s="29"/>
    </row>
    <row r="65" spans="1:27">
      <c r="A65" s="39"/>
      <c r="B65" s="39"/>
      <c r="C65" s="39"/>
      <c r="D65" s="39"/>
      <c r="E65" s="39"/>
      <c r="F65" s="39"/>
      <c r="G65" s="39"/>
      <c r="H65" s="39"/>
      <c r="I65" s="39"/>
      <c r="J65" s="39"/>
      <c r="K65" s="39"/>
      <c r="L65" s="107"/>
      <c r="M65" s="108"/>
      <c r="N65" s="109"/>
      <c r="O65" s="109"/>
      <c r="P65" s="109"/>
      <c r="Q65" s="109"/>
      <c r="R65" s="27"/>
      <c r="S65" s="27"/>
      <c r="T65" s="28"/>
      <c r="U65" s="28"/>
      <c r="V65" s="28"/>
      <c r="W65" s="28"/>
      <c r="X65" s="28"/>
      <c r="Y65" s="28"/>
      <c r="Z65" s="29"/>
      <c r="AA65" s="29"/>
    </row>
    <row r="66" spans="1:27">
      <c r="A66" s="39"/>
      <c r="B66" s="39"/>
      <c r="C66" s="39"/>
      <c r="D66" s="39"/>
      <c r="E66" s="39"/>
      <c r="F66" s="39"/>
      <c r="G66" s="39"/>
      <c r="H66" s="39"/>
      <c r="I66" s="39"/>
      <c r="J66" s="39"/>
      <c r="K66" s="39"/>
      <c r="L66" s="107"/>
      <c r="M66" s="108"/>
      <c r="N66" s="109"/>
      <c r="O66" s="109"/>
      <c r="P66" s="109"/>
      <c r="Q66" s="109"/>
      <c r="R66" s="27"/>
      <c r="S66" s="27"/>
      <c r="T66" s="28"/>
      <c r="U66" s="28"/>
      <c r="V66" s="28"/>
      <c r="W66" s="28"/>
      <c r="X66" s="28"/>
      <c r="Y66" s="28"/>
      <c r="Z66" s="29"/>
      <c r="AA66" s="29"/>
    </row>
    <row r="67" spans="1:27">
      <c r="A67" s="39"/>
      <c r="B67" s="39"/>
      <c r="C67" s="39"/>
      <c r="D67" s="39"/>
      <c r="E67" s="39"/>
      <c r="F67" s="39"/>
      <c r="G67" s="39"/>
      <c r="H67" s="39"/>
      <c r="I67" s="39"/>
      <c r="J67" s="39"/>
      <c r="K67" s="39"/>
      <c r="L67" s="107"/>
      <c r="M67" s="108"/>
      <c r="N67" s="109"/>
      <c r="O67" s="109"/>
      <c r="P67" s="109"/>
      <c r="Q67" s="109"/>
      <c r="R67" s="27"/>
      <c r="S67" s="27"/>
      <c r="T67" s="28"/>
      <c r="U67" s="28"/>
      <c r="V67" s="28"/>
      <c r="W67" s="28"/>
      <c r="X67" s="28"/>
      <c r="Y67" s="28"/>
      <c r="Z67" s="29"/>
      <c r="AA67" s="29"/>
    </row>
    <row r="68" spans="1:27">
      <c r="A68" s="39"/>
      <c r="B68" s="39"/>
      <c r="C68" s="39"/>
      <c r="D68" s="39"/>
      <c r="E68" s="39"/>
      <c r="F68" s="39"/>
      <c r="G68" s="39"/>
      <c r="H68" s="39"/>
      <c r="I68" s="39"/>
      <c r="J68" s="39"/>
      <c r="K68" s="39"/>
      <c r="L68" s="107"/>
      <c r="M68" s="108"/>
      <c r="N68" s="109"/>
      <c r="O68" s="109"/>
      <c r="P68" s="109"/>
      <c r="Q68" s="109"/>
      <c r="R68" s="27"/>
      <c r="S68" s="27"/>
      <c r="T68" s="28"/>
      <c r="U68" s="28"/>
      <c r="V68" s="28"/>
      <c r="W68" s="28"/>
      <c r="X68" s="28"/>
      <c r="Y68" s="28"/>
      <c r="Z68" s="29"/>
      <c r="AA68" s="29"/>
    </row>
    <row r="69" spans="1:27">
      <c r="A69" s="39"/>
      <c r="B69" s="39"/>
      <c r="C69" s="39"/>
      <c r="D69" s="39"/>
      <c r="E69" s="39"/>
      <c r="F69" s="39"/>
      <c r="G69" s="39"/>
      <c r="H69" s="39"/>
      <c r="I69" s="39"/>
      <c r="J69" s="39"/>
      <c r="K69" s="39"/>
      <c r="L69" s="107"/>
      <c r="M69" s="108"/>
      <c r="N69" s="109"/>
      <c r="O69" s="109"/>
      <c r="P69" s="109"/>
      <c r="Q69" s="109"/>
      <c r="R69" s="27"/>
      <c r="S69" s="27"/>
      <c r="T69" s="28"/>
      <c r="U69" s="28"/>
      <c r="V69" s="28"/>
      <c r="W69" s="28"/>
      <c r="X69" s="28"/>
      <c r="Y69" s="28"/>
      <c r="Z69" s="29"/>
      <c r="AA69" s="29"/>
    </row>
    <row r="70" spans="1:27">
      <c r="A70" s="39"/>
      <c r="B70" s="39"/>
      <c r="C70" s="39"/>
      <c r="D70" s="39"/>
      <c r="E70" s="39"/>
      <c r="F70" s="39"/>
      <c r="G70" s="39"/>
      <c r="H70" s="39"/>
      <c r="I70" s="39"/>
      <c r="J70" s="39"/>
      <c r="K70" s="39"/>
      <c r="L70" s="107"/>
      <c r="M70" s="108"/>
      <c r="N70" s="109"/>
      <c r="O70" s="109"/>
      <c r="P70" s="109"/>
      <c r="Q70" s="109"/>
      <c r="R70" s="27"/>
      <c r="S70" s="27"/>
      <c r="T70" s="28"/>
      <c r="U70" s="28"/>
      <c r="V70" s="28"/>
      <c r="W70" s="28"/>
      <c r="X70" s="28"/>
      <c r="Y70" s="28"/>
      <c r="Z70" s="29"/>
      <c r="AA70" s="29"/>
    </row>
    <row r="71" spans="1:27">
      <c r="A71" s="39"/>
      <c r="B71" s="39"/>
      <c r="C71" s="39"/>
      <c r="D71" s="39"/>
      <c r="E71" s="39"/>
      <c r="F71" s="39"/>
      <c r="G71" s="39"/>
      <c r="H71" s="39"/>
      <c r="I71" s="39"/>
      <c r="J71" s="39"/>
      <c r="K71" s="39"/>
      <c r="L71" s="107"/>
      <c r="M71" s="108"/>
      <c r="N71" s="109"/>
      <c r="O71" s="109"/>
      <c r="P71" s="109"/>
      <c r="Q71" s="109"/>
      <c r="R71" s="27"/>
      <c r="S71" s="27"/>
      <c r="T71" s="28"/>
      <c r="U71" s="28"/>
      <c r="V71" s="28"/>
      <c r="W71" s="28"/>
      <c r="X71" s="28"/>
      <c r="Y71" s="28"/>
      <c r="Z71" s="29"/>
      <c r="AA71" s="29"/>
    </row>
    <row r="72" spans="1:27">
      <c r="A72" s="39"/>
      <c r="B72" s="39"/>
      <c r="C72" s="39"/>
      <c r="D72" s="39"/>
      <c r="E72" s="39"/>
      <c r="F72" s="39"/>
      <c r="G72" s="39"/>
      <c r="H72" s="39"/>
      <c r="I72" s="39"/>
      <c r="J72" s="39"/>
      <c r="K72" s="39"/>
      <c r="L72" s="107"/>
      <c r="M72" s="108"/>
      <c r="N72" s="109"/>
      <c r="O72" s="109"/>
      <c r="P72" s="109"/>
      <c r="Q72" s="109"/>
      <c r="R72" s="27"/>
      <c r="S72" s="27"/>
      <c r="T72" s="28"/>
      <c r="U72" s="28"/>
      <c r="V72" s="28"/>
      <c r="W72" s="28"/>
      <c r="X72" s="28"/>
      <c r="Y72" s="28"/>
      <c r="Z72" s="29"/>
      <c r="AA72" s="29"/>
    </row>
    <row r="73" spans="1:27">
      <c r="A73" s="39"/>
      <c r="B73" s="39"/>
      <c r="C73" s="39"/>
      <c r="D73" s="39"/>
      <c r="E73" s="39"/>
      <c r="F73" s="39"/>
      <c r="G73" s="39"/>
      <c r="H73" s="39"/>
      <c r="I73" s="39"/>
      <c r="J73" s="39"/>
      <c r="K73" s="39"/>
      <c r="L73" s="107"/>
      <c r="M73" s="108"/>
      <c r="N73" s="109"/>
      <c r="O73" s="109"/>
      <c r="P73" s="109"/>
      <c r="Q73" s="109"/>
      <c r="R73" s="27"/>
      <c r="S73" s="27"/>
      <c r="T73" s="28"/>
      <c r="U73" s="28"/>
      <c r="V73" s="28"/>
      <c r="W73" s="28"/>
      <c r="X73" s="28"/>
      <c r="Y73" s="28"/>
      <c r="Z73" s="29"/>
      <c r="AA73" s="29"/>
    </row>
    <row r="74" spans="1:27">
      <c r="A74" s="39"/>
      <c r="B74" s="39"/>
      <c r="C74" s="39"/>
      <c r="D74" s="39"/>
      <c r="E74" s="39"/>
      <c r="F74" s="39"/>
      <c r="G74" s="39"/>
      <c r="H74" s="39"/>
      <c r="I74" s="39"/>
      <c r="J74" s="39"/>
      <c r="K74" s="39"/>
      <c r="L74" s="107"/>
      <c r="M74" s="108"/>
      <c r="N74" s="109"/>
      <c r="O74" s="109"/>
      <c r="P74" s="109"/>
      <c r="Q74" s="109"/>
      <c r="R74" s="27"/>
      <c r="S74" s="27"/>
      <c r="T74" s="28"/>
      <c r="U74" s="28"/>
      <c r="V74" s="28"/>
      <c r="W74" s="28"/>
      <c r="X74" s="28"/>
      <c r="Y74" s="28"/>
      <c r="Z74" s="29"/>
      <c r="AA74" s="29"/>
    </row>
    <row r="75" spans="1:27">
      <c r="A75" s="39"/>
      <c r="B75" s="39"/>
      <c r="C75" s="39"/>
      <c r="D75" s="39"/>
      <c r="E75" s="39"/>
      <c r="F75" s="39"/>
      <c r="G75" s="39"/>
      <c r="H75" s="39"/>
      <c r="I75" s="39"/>
      <c r="J75" s="39"/>
      <c r="K75" s="39"/>
      <c r="L75" s="107"/>
      <c r="M75" s="108"/>
      <c r="N75" s="109"/>
      <c r="O75" s="109"/>
      <c r="P75" s="109"/>
      <c r="Q75" s="109"/>
      <c r="R75" s="27"/>
      <c r="S75" s="27"/>
      <c r="T75" s="28"/>
      <c r="U75" s="28"/>
      <c r="V75" s="28"/>
      <c r="W75" s="28"/>
      <c r="X75" s="28"/>
      <c r="Y75" s="28"/>
      <c r="Z75" s="29"/>
      <c r="AA75" s="29"/>
    </row>
    <row r="76" spans="1:27">
      <c r="A76" s="39"/>
      <c r="B76" s="39"/>
      <c r="C76" s="39"/>
      <c r="D76" s="39"/>
      <c r="E76" s="39"/>
      <c r="F76" s="39"/>
      <c r="G76" s="39"/>
      <c r="H76" s="39"/>
      <c r="I76" s="39"/>
      <c r="J76" s="39"/>
      <c r="K76" s="39"/>
      <c r="L76" s="107"/>
      <c r="M76" s="108"/>
      <c r="N76" s="109"/>
      <c r="O76" s="109"/>
      <c r="P76" s="109"/>
      <c r="Q76" s="109"/>
      <c r="R76" s="27"/>
      <c r="S76" s="27"/>
      <c r="T76" s="28"/>
      <c r="U76" s="28"/>
      <c r="V76" s="28"/>
      <c r="W76" s="28"/>
      <c r="X76" s="28"/>
      <c r="Y76" s="28"/>
      <c r="Z76" s="29"/>
      <c r="AA76" s="29"/>
    </row>
    <row r="77" spans="1:27">
      <c r="A77" s="39"/>
      <c r="B77" s="39"/>
      <c r="C77" s="39"/>
      <c r="D77" s="39"/>
      <c r="E77" s="39"/>
      <c r="F77" s="39"/>
      <c r="G77" s="39"/>
      <c r="H77" s="39"/>
      <c r="I77" s="39"/>
      <c r="J77" s="39"/>
      <c r="K77" s="39"/>
      <c r="L77" s="107"/>
      <c r="M77" s="108"/>
      <c r="N77" s="109"/>
      <c r="O77" s="109"/>
      <c r="P77" s="109"/>
      <c r="Q77" s="109"/>
      <c r="R77" s="27"/>
      <c r="S77" s="27"/>
      <c r="T77" s="28"/>
      <c r="U77" s="28"/>
      <c r="V77" s="28"/>
      <c r="W77" s="28"/>
      <c r="X77" s="28"/>
      <c r="Y77" s="28"/>
      <c r="Z77" s="29"/>
      <c r="AA77" s="29"/>
    </row>
    <row r="78" spans="1:27">
      <c r="A78" s="39"/>
      <c r="B78" s="39"/>
      <c r="C78" s="39"/>
      <c r="D78" s="39"/>
      <c r="E78" s="39"/>
      <c r="F78" s="39"/>
      <c r="G78" s="39"/>
      <c r="H78" s="39"/>
      <c r="I78" s="39"/>
      <c r="J78" s="39"/>
      <c r="K78" s="39"/>
      <c r="L78" s="107"/>
      <c r="M78" s="108"/>
      <c r="N78" s="109"/>
      <c r="O78" s="109"/>
      <c r="P78" s="109"/>
      <c r="Q78" s="109"/>
      <c r="R78" s="27"/>
      <c r="S78" s="27"/>
      <c r="T78" s="28"/>
      <c r="U78" s="28"/>
      <c r="V78" s="28"/>
      <c r="W78" s="28"/>
      <c r="X78" s="28"/>
      <c r="Y78" s="28"/>
      <c r="Z78" s="29"/>
      <c r="AA78" s="29"/>
    </row>
    <row r="79" spans="1:27">
      <c r="A79" s="39"/>
      <c r="B79" s="39"/>
      <c r="C79" s="39"/>
      <c r="D79" s="39"/>
      <c r="E79" s="39"/>
      <c r="F79" s="39"/>
      <c r="G79" s="39"/>
      <c r="H79" s="39"/>
      <c r="I79" s="39"/>
      <c r="J79" s="39"/>
      <c r="K79" s="39"/>
      <c r="L79" s="107"/>
      <c r="M79" s="108"/>
      <c r="N79" s="109"/>
      <c r="O79" s="109"/>
      <c r="P79" s="109"/>
      <c r="Q79" s="109"/>
      <c r="R79" s="27"/>
      <c r="S79" s="27"/>
      <c r="T79" s="28"/>
      <c r="U79" s="28"/>
      <c r="V79" s="28"/>
      <c r="W79" s="28"/>
      <c r="X79" s="28"/>
      <c r="Y79" s="28"/>
      <c r="Z79" s="29"/>
      <c r="AA79" s="29"/>
    </row>
    <row r="80" spans="1:27">
      <c r="A80" s="39"/>
      <c r="B80" s="39"/>
      <c r="C80" s="39"/>
      <c r="D80" s="39"/>
      <c r="E80" s="39"/>
      <c r="F80" s="39"/>
      <c r="G80" s="39"/>
      <c r="H80" s="39"/>
      <c r="I80" s="39"/>
      <c r="J80" s="39"/>
      <c r="K80" s="39"/>
      <c r="L80" s="107"/>
      <c r="M80" s="108"/>
      <c r="N80" s="109"/>
      <c r="O80" s="109"/>
      <c r="P80" s="109"/>
      <c r="Q80" s="109"/>
      <c r="R80" s="27"/>
      <c r="S80" s="27"/>
      <c r="T80" s="28"/>
      <c r="U80" s="28"/>
      <c r="V80" s="28"/>
      <c r="W80" s="28"/>
      <c r="X80" s="28"/>
      <c r="Y80" s="28"/>
      <c r="Z80" s="29"/>
      <c r="AA80" s="29"/>
    </row>
    <row r="81" spans="1:27">
      <c r="A81" s="39"/>
      <c r="B81" s="39"/>
      <c r="C81" s="39"/>
      <c r="D81" s="39"/>
      <c r="E81" s="39"/>
      <c r="F81" s="39"/>
      <c r="G81" s="39"/>
      <c r="H81" s="39"/>
      <c r="I81" s="39"/>
      <c r="J81" s="39"/>
      <c r="K81" s="39"/>
      <c r="L81" s="107"/>
      <c r="M81" s="108"/>
      <c r="N81" s="109"/>
      <c r="O81" s="109"/>
      <c r="P81" s="109"/>
      <c r="Q81" s="109"/>
      <c r="R81" s="27"/>
      <c r="S81" s="27"/>
      <c r="T81" s="28"/>
      <c r="U81" s="28"/>
      <c r="V81" s="28"/>
      <c r="W81" s="28"/>
      <c r="X81" s="28"/>
      <c r="Y81" s="28"/>
      <c r="Z81" s="29"/>
      <c r="AA81" s="29"/>
    </row>
    <row r="82" spans="1:27">
      <c r="A82" s="39"/>
      <c r="B82" s="39"/>
      <c r="C82" s="39"/>
      <c r="D82" s="39"/>
      <c r="E82" s="39"/>
      <c r="F82" s="39"/>
      <c r="G82" s="39"/>
      <c r="H82" s="39"/>
      <c r="I82" s="39"/>
      <c r="J82" s="39"/>
      <c r="K82" s="39"/>
      <c r="L82" s="107"/>
      <c r="M82" s="108"/>
      <c r="N82" s="109"/>
      <c r="O82" s="109"/>
      <c r="P82" s="109"/>
      <c r="Q82" s="109"/>
      <c r="R82" s="27"/>
      <c r="S82" s="27"/>
      <c r="T82" s="28"/>
      <c r="U82" s="28"/>
      <c r="V82" s="28"/>
      <c r="W82" s="28"/>
      <c r="X82" s="28"/>
      <c r="Y82" s="28"/>
      <c r="Z82" s="29"/>
      <c r="AA82" s="29"/>
    </row>
    <row r="83" spans="1:27">
      <c r="A83" s="39"/>
      <c r="B83" s="39"/>
      <c r="C83" s="39"/>
      <c r="D83" s="39"/>
      <c r="E83" s="39"/>
      <c r="F83" s="39"/>
      <c r="G83" s="39"/>
      <c r="H83" s="39"/>
      <c r="I83" s="39"/>
      <c r="J83" s="39"/>
      <c r="K83" s="39"/>
      <c r="L83" s="107"/>
      <c r="M83" s="108"/>
      <c r="N83" s="109"/>
      <c r="O83" s="109"/>
      <c r="P83" s="109"/>
      <c r="Q83" s="109"/>
      <c r="R83" s="27"/>
      <c r="S83" s="27"/>
      <c r="T83" s="28"/>
      <c r="U83" s="28"/>
      <c r="V83" s="28"/>
      <c r="W83" s="28"/>
      <c r="X83" s="28"/>
      <c r="Y83" s="28"/>
      <c r="Z83" s="29"/>
      <c r="AA83" s="29"/>
    </row>
    <row r="84" spans="1:27">
      <c r="A84" s="39"/>
      <c r="B84" s="39"/>
      <c r="C84" s="39"/>
      <c r="D84" s="39"/>
      <c r="E84" s="39"/>
      <c r="F84" s="39"/>
      <c r="G84" s="39"/>
      <c r="H84" s="39"/>
      <c r="I84" s="39"/>
      <c r="J84" s="39"/>
      <c r="K84" s="39"/>
      <c r="L84" s="107"/>
      <c r="M84" s="108"/>
      <c r="N84" s="109"/>
      <c r="O84" s="109"/>
      <c r="P84" s="109"/>
      <c r="Q84" s="109"/>
      <c r="R84" s="27"/>
      <c r="S84" s="27"/>
      <c r="T84" s="28"/>
      <c r="U84" s="28"/>
      <c r="V84" s="28"/>
      <c r="W84" s="28"/>
      <c r="X84" s="28"/>
      <c r="Y84" s="28"/>
      <c r="Z84" s="29"/>
      <c r="AA84" s="29"/>
    </row>
    <row r="85" spans="1:27">
      <c r="A85" s="39"/>
      <c r="B85" s="39"/>
      <c r="C85" s="39"/>
      <c r="D85" s="39"/>
      <c r="E85" s="39"/>
      <c r="F85" s="39"/>
      <c r="G85" s="39"/>
      <c r="H85" s="39"/>
      <c r="I85" s="39"/>
      <c r="J85" s="39"/>
      <c r="K85" s="39"/>
      <c r="L85" s="107"/>
      <c r="M85" s="108"/>
      <c r="N85" s="109"/>
      <c r="O85" s="109"/>
      <c r="P85" s="109"/>
      <c r="Q85" s="109"/>
      <c r="R85" s="27"/>
      <c r="S85" s="27"/>
      <c r="T85" s="28"/>
      <c r="U85" s="28"/>
      <c r="V85" s="28"/>
      <c r="W85" s="28"/>
      <c r="X85" s="28"/>
      <c r="Y85" s="28"/>
      <c r="Z85" s="29"/>
      <c r="AA85" s="29"/>
    </row>
    <row r="86" spans="1:27">
      <c r="A86" s="39"/>
      <c r="B86" s="39"/>
      <c r="C86" s="39"/>
      <c r="D86" s="39"/>
      <c r="E86" s="39"/>
      <c r="F86" s="39"/>
      <c r="G86" s="39"/>
      <c r="H86" s="39"/>
      <c r="I86" s="39"/>
      <c r="J86" s="39"/>
      <c r="K86" s="39"/>
      <c r="L86" s="107"/>
      <c r="M86" s="108"/>
      <c r="N86" s="109"/>
      <c r="O86" s="109"/>
      <c r="P86" s="109"/>
      <c r="Q86" s="109"/>
      <c r="R86" s="27"/>
      <c r="S86" s="27"/>
      <c r="T86" s="28"/>
      <c r="U86" s="28"/>
      <c r="V86" s="28"/>
      <c r="W86" s="28"/>
      <c r="X86" s="28"/>
      <c r="Y86" s="28"/>
      <c r="Z86" s="29"/>
      <c r="AA86" s="29"/>
    </row>
    <row r="87" spans="1:27">
      <c r="A87" s="39"/>
      <c r="B87" s="39"/>
      <c r="C87" s="39"/>
      <c r="D87" s="39"/>
      <c r="E87" s="39"/>
      <c r="F87" s="39"/>
      <c r="G87" s="39"/>
      <c r="H87" s="39"/>
      <c r="I87" s="39"/>
      <c r="J87" s="39"/>
      <c r="K87" s="39"/>
      <c r="L87" s="107"/>
      <c r="M87" s="108"/>
      <c r="N87" s="109"/>
      <c r="O87" s="109"/>
      <c r="P87" s="109"/>
      <c r="Q87" s="109"/>
      <c r="R87" s="27"/>
      <c r="S87" s="27"/>
      <c r="T87" s="28"/>
      <c r="U87" s="28"/>
      <c r="V87" s="28"/>
      <c r="W87" s="28"/>
      <c r="X87" s="28"/>
      <c r="Y87" s="28"/>
      <c r="Z87" s="29"/>
      <c r="AA87" s="29"/>
    </row>
    <row r="88" spans="1:27">
      <c r="A88" s="39"/>
      <c r="B88" s="39"/>
      <c r="C88" s="39"/>
      <c r="D88" s="39"/>
      <c r="E88" s="39"/>
      <c r="F88" s="39"/>
      <c r="G88" s="39"/>
      <c r="H88" s="39"/>
      <c r="I88" s="39"/>
      <c r="J88" s="39"/>
      <c r="K88" s="39"/>
      <c r="L88" s="107"/>
      <c r="M88" s="108"/>
      <c r="N88" s="109"/>
      <c r="O88" s="109"/>
      <c r="P88" s="109"/>
      <c r="Q88" s="109"/>
      <c r="R88" s="27"/>
      <c r="S88" s="27"/>
      <c r="T88" s="28"/>
      <c r="U88" s="28"/>
      <c r="V88" s="28"/>
      <c r="W88" s="28"/>
      <c r="X88" s="28"/>
      <c r="Y88" s="28"/>
      <c r="Z88" s="29"/>
      <c r="AA88" s="29"/>
    </row>
    <row r="89" spans="1:27">
      <c r="A89" s="39"/>
      <c r="B89" s="39"/>
      <c r="C89" s="39"/>
      <c r="D89" s="39"/>
      <c r="E89" s="39"/>
      <c r="F89" s="39"/>
      <c r="G89" s="39"/>
      <c r="H89" s="39"/>
      <c r="I89" s="39"/>
      <c r="J89" s="39"/>
      <c r="K89" s="39"/>
      <c r="L89" s="107"/>
      <c r="M89" s="108"/>
      <c r="N89" s="109"/>
      <c r="O89" s="109"/>
      <c r="P89" s="109"/>
      <c r="Q89" s="109"/>
      <c r="R89" s="27"/>
      <c r="S89" s="27"/>
      <c r="T89" s="28"/>
      <c r="U89" s="28"/>
      <c r="V89" s="28"/>
      <c r="W89" s="28"/>
      <c r="X89" s="28"/>
      <c r="Y89" s="28"/>
      <c r="Z89" s="29"/>
      <c r="AA89" s="29"/>
    </row>
    <row r="90" spans="1:27">
      <c r="A90" s="39"/>
      <c r="B90" s="39"/>
      <c r="C90" s="39"/>
      <c r="D90" s="39"/>
      <c r="E90" s="39"/>
      <c r="F90" s="39"/>
      <c r="G90" s="39"/>
      <c r="H90" s="39"/>
      <c r="I90" s="39"/>
      <c r="J90" s="39"/>
      <c r="K90" s="39"/>
      <c r="L90" s="107"/>
      <c r="M90" s="108"/>
      <c r="N90" s="109"/>
      <c r="O90" s="109"/>
      <c r="P90" s="109"/>
      <c r="Q90" s="109"/>
      <c r="R90" s="27"/>
      <c r="S90" s="27"/>
      <c r="T90" s="28"/>
      <c r="U90" s="28"/>
      <c r="V90" s="28"/>
      <c r="W90" s="28"/>
      <c r="X90" s="28"/>
      <c r="Y90" s="28"/>
      <c r="Z90" s="29"/>
      <c r="AA90" s="29"/>
    </row>
    <row r="91" spans="1:27">
      <c r="A91" s="39"/>
      <c r="B91" s="39"/>
      <c r="C91" s="39"/>
      <c r="D91" s="39"/>
      <c r="E91" s="39"/>
      <c r="F91" s="39"/>
      <c r="G91" s="39"/>
      <c r="H91" s="39"/>
      <c r="I91" s="39"/>
      <c r="J91" s="39"/>
      <c r="K91" s="39"/>
      <c r="L91" s="107"/>
      <c r="M91" s="108"/>
      <c r="N91" s="109"/>
      <c r="O91" s="109"/>
      <c r="P91" s="109"/>
      <c r="Q91" s="109"/>
      <c r="R91" s="27"/>
      <c r="S91" s="27"/>
      <c r="T91" s="28"/>
      <c r="U91" s="28"/>
      <c r="V91" s="28"/>
      <c r="W91" s="28"/>
      <c r="X91" s="28"/>
      <c r="Y91" s="28"/>
      <c r="Z91" s="29"/>
      <c r="AA91" s="29"/>
    </row>
    <row r="92" spans="1:27">
      <c r="A92" s="39"/>
      <c r="B92" s="39"/>
      <c r="C92" s="39"/>
      <c r="D92" s="39"/>
      <c r="E92" s="39"/>
      <c r="F92" s="39"/>
      <c r="G92" s="39"/>
      <c r="H92" s="39"/>
      <c r="I92" s="39"/>
      <c r="J92" s="39"/>
      <c r="K92" s="39"/>
      <c r="L92" s="107"/>
      <c r="M92" s="108"/>
      <c r="N92" s="109"/>
      <c r="O92" s="109"/>
      <c r="P92" s="109"/>
      <c r="Q92" s="109"/>
      <c r="R92" s="27"/>
      <c r="S92" s="27"/>
      <c r="T92" s="28"/>
      <c r="U92" s="28"/>
      <c r="V92" s="28"/>
      <c r="W92" s="28"/>
      <c r="X92" s="28"/>
      <c r="Y92" s="28"/>
      <c r="Z92" s="29"/>
      <c r="AA92" s="29"/>
    </row>
    <row r="93" spans="1:27">
      <c r="A93" s="39"/>
      <c r="B93" s="39"/>
      <c r="C93" s="39"/>
      <c r="D93" s="39"/>
      <c r="E93" s="39"/>
      <c r="F93" s="39"/>
      <c r="G93" s="39"/>
      <c r="H93" s="39"/>
      <c r="I93" s="39"/>
      <c r="J93" s="39"/>
      <c r="K93" s="39"/>
      <c r="L93" s="107"/>
      <c r="M93" s="108"/>
      <c r="N93" s="109"/>
      <c r="O93" s="109"/>
      <c r="P93" s="109"/>
      <c r="Q93" s="109"/>
      <c r="R93" s="27"/>
      <c r="S93" s="27"/>
      <c r="T93" s="28"/>
      <c r="U93" s="28"/>
      <c r="V93" s="28"/>
      <c r="W93" s="28"/>
      <c r="X93" s="28"/>
      <c r="Y93" s="28"/>
      <c r="Z93" s="29"/>
      <c r="AA93" s="29"/>
    </row>
    <row r="94" spans="1:27">
      <c r="A94" s="39"/>
      <c r="B94" s="39"/>
      <c r="C94" s="39"/>
      <c r="D94" s="39"/>
      <c r="E94" s="39"/>
      <c r="F94" s="39"/>
      <c r="G94" s="39"/>
      <c r="H94" s="39"/>
      <c r="I94" s="39"/>
      <c r="J94" s="39"/>
      <c r="K94" s="39"/>
      <c r="L94" s="107"/>
      <c r="M94" s="108"/>
      <c r="N94" s="109"/>
      <c r="O94" s="109"/>
      <c r="P94" s="109"/>
      <c r="Q94" s="109"/>
      <c r="R94" s="27"/>
      <c r="S94" s="27"/>
      <c r="T94" s="28"/>
      <c r="U94" s="28"/>
      <c r="V94" s="28"/>
      <c r="W94" s="28"/>
      <c r="X94" s="28"/>
      <c r="Y94" s="28"/>
      <c r="Z94" s="29"/>
      <c r="AA94" s="29"/>
    </row>
    <row r="95" spans="1:27">
      <c r="A95" s="39"/>
      <c r="B95" s="39"/>
      <c r="C95" s="39"/>
      <c r="D95" s="39"/>
      <c r="E95" s="39"/>
      <c r="F95" s="39"/>
      <c r="G95" s="39"/>
      <c r="H95" s="39"/>
      <c r="I95" s="39"/>
      <c r="J95" s="39"/>
      <c r="K95" s="39"/>
      <c r="L95" s="107"/>
      <c r="M95" s="108"/>
      <c r="N95" s="109"/>
      <c r="O95" s="109"/>
      <c r="P95" s="109"/>
      <c r="Q95" s="109"/>
      <c r="R95" s="27"/>
      <c r="S95" s="27"/>
      <c r="T95" s="28"/>
      <c r="U95" s="28"/>
      <c r="V95" s="28"/>
      <c r="W95" s="28"/>
      <c r="X95" s="28"/>
      <c r="Y95" s="28"/>
      <c r="Z95" s="29"/>
      <c r="AA95" s="29"/>
    </row>
    <row r="96" spans="1:27">
      <c r="A96" s="39"/>
      <c r="B96" s="39"/>
      <c r="C96" s="39"/>
      <c r="D96" s="39"/>
      <c r="E96" s="39"/>
      <c r="F96" s="39"/>
      <c r="G96" s="39"/>
      <c r="H96" s="39"/>
      <c r="I96" s="39"/>
      <c r="J96" s="39"/>
      <c r="K96" s="39"/>
      <c r="L96" s="107"/>
      <c r="M96" s="108"/>
      <c r="N96" s="109"/>
      <c r="O96" s="109"/>
      <c r="P96" s="109"/>
      <c r="Q96" s="109"/>
      <c r="R96" s="27"/>
      <c r="S96" s="27"/>
      <c r="T96" s="28"/>
      <c r="U96" s="28"/>
      <c r="V96" s="28"/>
      <c r="W96" s="28"/>
      <c r="X96" s="28"/>
      <c r="Y96" s="28"/>
      <c r="Z96" s="29"/>
      <c r="AA96" s="29"/>
    </row>
    <row r="97" spans="1:27">
      <c r="A97" s="39"/>
      <c r="B97" s="39"/>
      <c r="C97" s="39"/>
      <c r="D97" s="39"/>
      <c r="E97" s="39"/>
      <c r="F97" s="39"/>
      <c r="G97" s="39"/>
      <c r="H97" s="39"/>
      <c r="I97" s="39"/>
      <c r="J97" s="39"/>
      <c r="K97" s="39"/>
      <c r="L97" s="107"/>
      <c r="M97" s="108"/>
      <c r="N97" s="109"/>
      <c r="O97" s="109"/>
      <c r="P97" s="109"/>
      <c r="Q97" s="109"/>
      <c r="R97" s="27"/>
      <c r="S97" s="27"/>
      <c r="T97" s="28"/>
      <c r="U97" s="28"/>
      <c r="V97" s="28"/>
      <c r="W97" s="28"/>
      <c r="X97" s="28"/>
      <c r="Y97" s="28"/>
      <c r="Z97" s="29"/>
      <c r="AA97" s="29"/>
    </row>
    <row r="98" spans="1:27">
      <c r="A98" s="39"/>
      <c r="B98" s="39"/>
      <c r="C98" s="39"/>
      <c r="D98" s="39"/>
      <c r="E98" s="39"/>
      <c r="F98" s="39"/>
      <c r="G98" s="39"/>
      <c r="H98" s="39"/>
      <c r="I98" s="39"/>
      <c r="J98" s="39"/>
      <c r="K98" s="39"/>
      <c r="L98" s="107"/>
      <c r="M98" s="108"/>
      <c r="N98" s="109"/>
      <c r="O98" s="109"/>
      <c r="P98" s="109"/>
      <c r="Q98" s="109"/>
      <c r="R98" s="27"/>
      <c r="S98" s="27"/>
      <c r="T98" s="28"/>
      <c r="U98" s="28"/>
      <c r="V98" s="28"/>
      <c r="W98" s="28"/>
      <c r="X98" s="28"/>
      <c r="Y98" s="28"/>
      <c r="Z98" s="29"/>
      <c r="AA98" s="29"/>
    </row>
    <row r="99" spans="1:27">
      <c r="A99" s="39"/>
      <c r="B99" s="39"/>
      <c r="C99" s="39"/>
      <c r="D99" s="39"/>
      <c r="E99" s="39"/>
      <c r="F99" s="39"/>
      <c r="G99" s="39"/>
      <c r="H99" s="39"/>
      <c r="I99" s="39"/>
      <c r="J99" s="39"/>
      <c r="K99" s="39"/>
      <c r="L99" s="107"/>
      <c r="M99" s="108"/>
      <c r="N99" s="109"/>
      <c r="O99" s="109"/>
      <c r="P99" s="109"/>
      <c r="Q99" s="109"/>
      <c r="R99" s="27"/>
      <c r="S99" s="27"/>
      <c r="T99" s="28"/>
      <c r="U99" s="28"/>
      <c r="V99" s="28"/>
      <c r="W99" s="28"/>
      <c r="X99" s="28"/>
      <c r="Y99" s="28"/>
      <c r="Z99" s="29"/>
      <c r="AA99" s="29"/>
    </row>
    <row r="100" spans="1:27">
      <c r="A100" s="39"/>
      <c r="B100" s="39"/>
      <c r="C100" s="39"/>
      <c r="D100" s="39"/>
      <c r="E100" s="39"/>
      <c r="F100" s="39"/>
      <c r="G100" s="39"/>
      <c r="H100" s="39"/>
      <c r="I100" s="39"/>
      <c r="J100" s="39"/>
      <c r="K100" s="39"/>
      <c r="L100" s="107"/>
      <c r="M100" s="108"/>
      <c r="N100" s="109"/>
      <c r="O100" s="109"/>
      <c r="P100" s="109"/>
      <c r="Q100" s="109"/>
      <c r="R100" s="27"/>
      <c r="S100" s="27"/>
      <c r="T100" s="28"/>
      <c r="U100" s="28"/>
      <c r="V100" s="28"/>
      <c r="W100" s="28"/>
      <c r="X100" s="28"/>
      <c r="Y100" s="28"/>
      <c r="Z100" s="29"/>
      <c r="AA100" s="29"/>
    </row>
    <row r="101" spans="1:27">
      <c r="A101" s="39"/>
      <c r="B101" s="39"/>
      <c r="C101" s="39"/>
      <c r="D101" s="39"/>
      <c r="E101" s="39"/>
      <c r="F101" s="39"/>
      <c r="G101" s="39"/>
      <c r="H101" s="39"/>
      <c r="I101" s="39"/>
      <c r="J101" s="39"/>
      <c r="K101" s="39"/>
      <c r="L101" s="107"/>
      <c r="M101" s="108"/>
      <c r="N101" s="109"/>
      <c r="O101" s="109"/>
      <c r="P101" s="109"/>
      <c r="Q101" s="109"/>
      <c r="R101" s="27"/>
      <c r="S101" s="27"/>
      <c r="T101" s="28"/>
      <c r="U101" s="28"/>
      <c r="V101" s="28"/>
      <c r="W101" s="28"/>
      <c r="X101" s="28"/>
      <c r="Y101" s="28"/>
      <c r="Z101" s="29"/>
      <c r="AA101" s="29"/>
    </row>
    <row r="102" spans="1:27">
      <c r="A102" s="39"/>
      <c r="B102" s="39"/>
      <c r="C102" s="39"/>
      <c r="D102" s="39"/>
      <c r="E102" s="39"/>
      <c r="F102" s="39"/>
      <c r="G102" s="39"/>
      <c r="H102" s="39"/>
      <c r="I102" s="39"/>
      <c r="J102" s="39"/>
      <c r="K102" s="39"/>
      <c r="L102" s="107"/>
      <c r="M102" s="108"/>
      <c r="N102" s="109"/>
      <c r="O102" s="109"/>
      <c r="P102" s="109"/>
      <c r="Q102" s="109"/>
      <c r="R102" s="27"/>
      <c r="S102" s="27"/>
      <c r="T102" s="28"/>
      <c r="U102" s="28"/>
      <c r="V102" s="28"/>
      <c r="W102" s="28"/>
      <c r="X102" s="28"/>
      <c r="Y102" s="28"/>
      <c r="Z102" s="29"/>
      <c r="AA102" s="29"/>
    </row>
    <row r="103" spans="1:27">
      <c r="A103" s="39"/>
      <c r="B103" s="39"/>
      <c r="C103" s="39"/>
      <c r="D103" s="39"/>
      <c r="E103" s="39"/>
      <c r="F103" s="39"/>
      <c r="G103" s="39"/>
      <c r="H103" s="39"/>
      <c r="I103" s="39"/>
      <c r="J103" s="39"/>
      <c r="K103" s="39"/>
      <c r="L103" s="107"/>
      <c r="M103" s="108"/>
      <c r="N103" s="109"/>
      <c r="O103" s="109"/>
      <c r="P103" s="109"/>
      <c r="Q103" s="109"/>
      <c r="R103" s="27"/>
      <c r="S103" s="27"/>
      <c r="T103" s="28"/>
      <c r="U103" s="28"/>
      <c r="V103" s="28"/>
      <c r="W103" s="28"/>
      <c r="X103" s="28"/>
      <c r="Y103" s="28"/>
      <c r="Z103" s="29"/>
      <c r="AA103" s="29"/>
    </row>
    <row r="104" spans="1:27">
      <c r="A104" s="39"/>
      <c r="B104" s="39"/>
      <c r="C104" s="39"/>
      <c r="D104" s="39"/>
      <c r="E104" s="39"/>
      <c r="F104" s="39"/>
      <c r="G104" s="39"/>
      <c r="H104" s="39"/>
      <c r="I104" s="39"/>
      <c r="J104" s="39"/>
      <c r="K104" s="39"/>
      <c r="L104" s="107"/>
      <c r="M104" s="108"/>
      <c r="N104" s="109"/>
      <c r="O104" s="109"/>
      <c r="P104" s="109"/>
      <c r="Q104" s="109"/>
      <c r="R104" s="27"/>
      <c r="S104" s="27"/>
      <c r="T104" s="28"/>
      <c r="U104" s="28"/>
      <c r="V104" s="28"/>
      <c r="W104" s="28"/>
      <c r="X104" s="28"/>
      <c r="Y104" s="28"/>
      <c r="Z104" s="29"/>
      <c r="AA104" s="29"/>
    </row>
    <row r="105" spans="1:27">
      <c r="A105" s="39"/>
      <c r="B105" s="39"/>
      <c r="C105" s="39"/>
      <c r="D105" s="39"/>
      <c r="E105" s="39"/>
      <c r="F105" s="39"/>
      <c r="G105" s="39"/>
      <c r="H105" s="39"/>
      <c r="I105" s="39"/>
      <c r="J105" s="39"/>
      <c r="K105" s="39"/>
      <c r="L105" s="107"/>
      <c r="M105" s="108"/>
      <c r="N105" s="109"/>
      <c r="O105" s="109"/>
      <c r="P105" s="109"/>
      <c r="Q105" s="109"/>
      <c r="R105" s="27"/>
      <c r="S105" s="27"/>
      <c r="T105" s="28"/>
      <c r="U105" s="28"/>
      <c r="V105" s="28"/>
      <c r="W105" s="28"/>
      <c r="X105" s="28"/>
      <c r="Y105" s="28"/>
      <c r="Z105" s="29"/>
      <c r="AA105" s="29"/>
    </row>
    <row r="106" spans="1:27">
      <c r="A106" s="39"/>
      <c r="B106" s="39"/>
      <c r="C106" s="39"/>
      <c r="D106" s="39"/>
      <c r="E106" s="39"/>
      <c r="F106" s="39"/>
      <c r="G106" s="39"/>
      <c r="H106" s="39"/>
      <c r="I106" s="39"/>
      <c r="J106" s="39"/>
      <c r="K106" s="39"/>
      <c r="L106" s="107"/>
      <c r="M106" s="108"/>
      <c r="N106" s="109"/>
      <c r="O106" s="109"/>
      <c r="P106" s="109"/>
      <c r="Q106" s="109"/>
      <c r="R106" s="27"/>
      <c r="S106" s="27"/>
      <c r="T106" s="28"/>
      <c r="U106" s="28"/>
      <c r="V106" s="28"/>
      <c r="W106" s="28"/>
      <c r="X106" s="28"/>
      <c r="Y106" s="28"/>
      <c r="Z106" s="29"/>
      <c r="AA106" s="29"/>
    </row>
    <row r="107" spans="1:27">
      <c r="A107" s="39"/>
      <c r="B107" s="39"/>
      <c r="C107" s="39"/>
      <c r="D107" s="39"/>
      <c r="E107" s="39"/>
      <c r="F107" s="39"/>
      <c r="G107" s="39"/>
      <c r="H107" s="39"/>
      <c r="I107" s="39"/>
      <c r="J107" s="39"/>
      <c r="K107" s="39"/>
      <c r="L107" s="107"/>
      <c r="M107" s="108"/>
      <c r="N107" s="109"/>
      <c r="O107" s="109"/>
      <c r="P107" s="109"/>
      <c r="Q107" s="109"/>
      <c r="R107" s="27"/>
      <c r="S107" s="27"/>
      <c r="T107" s="28"/>
      <c r="U107" s="28"/>
      <c r="V107" s="28"/>
      <c r="W107" s="28"/>
      <c r="X107" s="28"/>
      <c r="Y107" s="28"/>
      <c r="Z107" s="29"/>
      <c r="AA107" s="29"/>
    </row>
    <row r="108" spans="1:27">
      <c r="A108" s="39"/>
      <c r="B108" s="39"/>
      <c r="C108" s="39"/>
      <c r="D108" s="39"/>
      <c r="E108" s="39"/>
      <c r="F108" s="39"/>
      <c r="G108" s="39"/>
      <c r="H108" s="39"/>
      <c r="I108" s="39"/>
      <c r="J108" s="39"/>
      <c r="K108" s="39"/>
      <c r="L108" s="107"/>
      <c r="M108" s="108"/>
      <c r="N108" s="109"/>
      <c r="O108" s="109"/>
      <c r="P108" s="109"/>
      <c r="Q108" s="109"/>
      <c r="R108" s="27"/>
      <c r="S108" s="27"/>
      <c r="T108" s="28"/>
      <c r="U108" s="28"/>
      <c r="V108" s="28"/>
      <c r="W108" s="28"/>
      <c r="X108" s="28"/>
      <c r="Y108" s="28"/>
      <c r="Z108" s="29"/>
      <c r="AA108" s="29"/>
    </row>
    <row r="109" spans="1:27">
      <c r="A109" s="39"/>
      <c r="B109" s="39"/>
      <c r="C109" s="39"/>
      <c r="D109" s="39"/>
      <c r="E109" s="39"/>
      <c r="F109" s="39"/>
      <c r="G109" s="39"/>
      <c r="H109" s="39"/>
      <c r="I109" s="39"/>
      <c r="J109" s="39"/>
      <c r="K109" s="39"/>
      <c r="L109" s="107"/>
      <c r="M109" s="108"/>
      <c r="N109" s="109"/>
      <c r="O109" s="109"/>
      <c r="P109" s="109"/>
      <c r="Q109" s="109"/>
      <c r="R109" s="27"/>
      <c r="S109" s="27"/>
      <c r="T109" s="28"/>
      <c r="U109" s="28"/>
      <c r="V109" s="28"/>
      <c r="W109" s="28"/>
      <c r="X109" s="28"/>
      <c r="Y109" s="28"/>
      <c r="Z109" s="29"/>
      <c r="AA109" s="29"/>
    </row>
    <row r="110" spans="1:27">
      <c r="A110" s="39"/>
      <c r="B110" s="39"/>
      <c r="C110" s="39"/>
      <c r="D110" s="39"/>
      <c r="E110" s="39"/>
      <c r="F110" s="39"/>
      <c r="G110" s="39"/>
      <c r="H110" s="39"/>
      <c r="I110" s="39"/>
      <c r="J110" s="39"/>
      <c r="K110" s="39"/>
      <c r="L110" s="107"/>
      <c r="M110" s="108"/>
      <c r="N110" s="109"/>
      <c r="O110" s="109"/>
      <c r="P110" s="109"/>
      <c r="Q110" s="109"/>
      <c r="R110" s="27"/>
      <c r="S110" s="27"/>
      <c r="T110" s="28"/>
      <c r="U110" s="28"/>
      <c r="V110" s="28"/>
      <c r="W110" s="28"/>
      <c r="X110" s="28"/>
      <c r="Y110" s="28"/>
      <c r="Z110" s="29"/>
      <c r="AA110" s="29"/>
    </row>
    <row r="111" spans="1:27">
      <c r="A111" s="39"/>
      <c r="B111" s="39"/>
      <c r="C111" s="39"/>
      <c r="D111" s="39"/>
      <c r="E111" s="39"/>
      <c r="F111" s="39"/>
      <c r="G111" s="39"/>
      <c r="H111" s="39"/>
      <c r="I111" s="39"/>
      <c r="J111" s="39"/>
      <c r="K111" s="39"/>
      <c r="L111" s="107"/>
      <c r="M111" s="108"/>
      <c r="N111" s="109"/>
      <c r="O111" s="109"/>
      <c r="P111" s="109"/>
      <c r="Q111" s="109"/>
      <c r="R111" s="27"/>
      <c r="S111" s="27"/>
      <c r="T111" s="28"/>
      <c r="U111" s="28"/>
      <c r="V111" s="28"/>
      <c r="W111" s="28"/>
      <c r="X111" s="28"/>
      <c r="Y111" s="28"/>
      <c r="Z111" s="29"/>
      <c r="AA111" s="29"/>
    </row>
    <row r="112" spans="1:27">
      <c r="A112" s="39"/>
      <c r="B112" s="39"/>
      <c r="C112" s="39"/>
      <c r="D112" s="39"/>
      <c r="E112" s="39"/>
      <c r="F112" s="39"/>
      <c r="G112" s="39"/>
      <c r="H112" s="39"/>
      <c r="I112" s="39"/>
      <c r="J112" s="39"/>
      <c r="K112" s="39"/>
      <c r="L112" s="107"/>
      <c r="M112" s="108"/>
      <c r="N112" s="109"/>
      <c r="O112" s="109"/>
      <c r="P112" s="109"/>
      <c r="Q112" s="109"/>
      <c r="R112" s="27"/>
      <c r="S112" s="27"/>
      <c r="T112" s="28"/>
      <c r="U112" s="28"/>
      <c r="V112" s="28"/>
      <c r="W112" s="28"/>
      <c r="X112" s="28"/>
      <c r="Y112" s="28"/>
      <c r="Z112" s="29"/>
      <c r="AA112" s="29"/>
    </row>
    <row r="113" spans="1:27">
      <c r="A113" s="39"/>
      <c r="B113" s="39"/>
      <c r="C113" s="39"/>
      <c r="D113" s="39"/>
      <c r="E113" s="39"/>
      <c r="F113" s="39"/>
      <c r="G113" s="39"/>
      <c r="H113" s="39"/>
      <c r="I113" s="39"/>
      <c r="J113" s="39"/>
      <c r="K113" s="39"/>
      <c r="L113" s="107"/>
      <c r="M113" s="108"/>
      <c r="N113" s="109"/>
      <c r="O113" s="109"/>
      <c r="P113" s="109"/>
      <c r="Q113" s="109"/>
      <c r="R113" s="27"/>
      <c r="S113" s="27"/>
      <c r="T113" s="28"/>
      <c r="U113" s="28"/>
      <c r="V113" s="28"/>
      <c r="W113" s="28"/>
      <c r="X113" s="28"/>
      <c r="Y113" s="28"/>
      <c r="Z113" s="29"/>
      <c r="AA113" s="29"/>
    </row>
    <row r="114" spans="1:27">
      <c r="A114" s="39"/>
      <c r="B114" s="39"/>
      <c r="C114" s="39"/>
      <c r="D114" s="39"/>
      <c r="E114" s="39"/>
      <c r="F114" s="39"/>
      <c r="G114" s="39"/>
      <c r="H114" s="39"/>
      <c r="I114" s="39"/>
      <c r="J114" s="39"/>
      <c r="K114" s="39"/>
      <c r="L114" s="107"/>
      <c r="M114" s="108"/>
      <c r="N114" s="109"/>
      <c r="O114" s="109"/>
      <c r="P114" s="109"/>
      <c r="Q114" s="109"/>
      <c r="R114" s="27"/>
      <c r="S114" s="27"/>
      <c r="T114" s="28"/>
      <c r="U114" s="28"/>
      <c r="V114" s="28"/>
      <c r="W114" s="28"/>
      <c r="X114" s="28"/>
      <c r="Y114" s="28"/>
      <c r="Z114" s="29"/>
      <c r="AA114" s="29"/>
    </row>
    <row r="115" spans="1:27">
      <c r="A115" s="39"/>
      <c r="B115" s="39"/>
      <c r="C115" s="39"/>
      <c r="D115" s="39"/>
      <c r="E115" s="39"/>
      <c r="F115" s="39"/>
      <c r="G115" s="39"/>
      <c r="H115" s="39"/>
      <c r="I115" s="39"/>
      <c r="J115" s="39"/>
      <c r="K115" s="39"/>
      <c r="L115" s="107"/>
      <c r="M115" s="108"/>
      <c r="N115" s="109"/>
      <c r="O115" s="109"/>
      <c r="P115" s="109"/>
      <c r="Q115" s="109"/>
      <c r="R115" s="27"/>
      <c r="S115" s="27"/>
      <c r="T115" s="28"/>
      <c r="U115" s="28"/>
      <c r="V115" s="28"/>
      <c r="W115" s="28"/>
      <c r="X115" s="28"/>
      <c r="Y115" s="28"/>
      <c r="Z115" s="29"/>
      <c r="AA115" s="29"/>
    </row>
    <row r="116" spans="1:27">
      <c r="A116" s="39"/>
      <c r="B116" s="39"/>
      <c r="C116" s="39"/>
      <c r="D116" s="39"/>
      <c r="E116" s="39"/>
      <c r="F116" s="39"/>
      <c r="G116" s="39"/>
      <c r="H116" s="39"/>
      <c r="I116" s="39"/>
      <c r="J116" s="39"/>
      <c r="K116" s="39"/>
      <c r="L116" s="107"/>
      <c r="M116" s="108"/>
      <c r="N116" s="109"/>
      <c r="O116" s="109"/>
      <c r="P116" s="109"/>
      <c r="Q116" s="109"/>
      <c r="R116" s="27"/>
      <c r="S116" s="27"/>
      <c r="T116" s="28"/>
      <c r="U116" s="28"/>
      <c r="V116" s="28"/>
      <c r="W116" s="28"/>
      <c r="X116" s="28"/>
      <c r="Y116" s="28"/>
      <c r="Z116" s="29"/>
      <c r="AA116" s="29"/>
    </row>
    <row r="117" spans="1:27">
      <c r="A117" s="39"/>
      <c r="B117" s="39"/>
      <c r="C117" s="39"/>
      <c r="D117" s="39"/>
      <c r="E117" s="39"/>
      <c r="F117" s="39"/>
      <c r="G117" s="39"/>
      <c r="H117" s="39"/>
      <c r="I117" s="39"/>
      <c r="J117" s="39"/>
      <c r="K117" s="39"/>
      <c r="L117" s="107"/>
      <c r="M117" s="108"/>
      <c r="N117" s="109"/>
      <c r="O117" s="109"/>
      <c r="P117" s="109"/>
      <c r="Q117" s="109"/>
      <c r="R117" s="27"/>
      <c r="S117" s="27"/>
      <c r="T117" s="28"/>
      <c r="U117" s="28"/>
      <c r="V117" s="28"/>
      <c r="W117" s="28"/>
      <c r="X117" s="28"/>
      <c r="Y117" s="28"/>
      <c r="Z117" s="29"/>
      <c r="AA117" s="29"/>
    </row>
    <row r="118" spans="1:27">
      <c r="A118" s="39"/>
      <c r="B118" s="39"/>
      <c r="C118" s="39"/>
      <c r="D118" s="39"/>
      <c r="E118" s="39"/>
      <c r="F118" s="39"/>
      <c r="G118" s="39"/>
      <c r="H118" s="39"/>
      <c r="I118" s="39"/>
      <c r="J118" s="39"/>
      <c r="K118" s="39"/>
      <c r="L118" s="107"/>
      <c r="M118" s="108"/>
      <c r="N118" s="109"/>
      <c r="O118" s="109"/>
      <c r="P118" s="109"/>
      <c r="Q118" s="109"/>
      <c r="R118" s="27"/>
      <c r="S118" s="27"/>
      <c r="T118" s="28"/>
      <c r="U118" s="28"/>
      <c r="V118" s="28"/>
      <c r="W118" s="28"/>
      <c r="X118" s="28"/>
      <c r="Y118" s="28"/>
      <c r="Z118" s="29"/>
      <c r="AA118" s="29"/>
    </row>
    <row r="119" spans="1:27">
      <c r="A119" s="39"/>
      <c r="B119" s="39"/>
      <c r="C119" s="39"/>
      <c r="D119" s="39"/>
      <c r="E119" s="39"/>
      <c r="F119" s="39"/>
      <c r="G119" s="39"/>
      <c r="H119" s="39"/>
      <c r="I119" s="39"/>
      <c r="J119" s="39"/>
      <c r="K119" s="39"/>
      <c r="L119" s="107"/>
      <c r="M119" s="108"/>
      <c r="N119" s="109"/>
      <c r="O119" s="109"/>
      <c r="P119" s="109"/>
      <c r="Q119" s="109"/>
      <c r="R119" s="27"/>
      <c r="S119" s="27"/>
      <c r="T119" s="28"/>
      <c r="U119" s="28"/>
      <c r="V119" s="28"/>
      <c r="W119" s="28"/>
      <c r="X119" s="28"/>
      <c r="Y119" s="28"/>
      <c r="Z119" s="29"/>
      <c r="AA119" s="29"/>
    </row>
    <row r="120" spans="1:27">
      <c r="A120" s="39"/>
      <c r="B120" s="39"/>
      <c r="C120" s="39"/>
      <c r="D120" s="39"/>
      <c r="E120" s="39"/>
      <c r="F120" s="39"/>
      <c r="G120" s="39"/>
      <c r="H120" s="39"/>
      <c r="I120" s="39"/>
      <c r="J120" s="39"/>
      <c r="K120" s="39"/>
      <c r="L120" s="107"/>
      <c r="M120" s="108"/>
      <c r="N120" s="109"/>
      <c r="O120" s="109"/>
      <c r="P120" s="109"/>
      <c r="Q120" s="109"/>
      <c r="R120" s="27"/>
      <c r="S120" s="27"/>
      <c r="T120" s="28"/>
      <c r="U120" s="28"/>
      <c r="V120" s="28"/>
      <c r="W120" s="28"/>
      <c r="X120" s="28"/>
      <c r="Y120" s="28"/>
      <c r="Z120" s="29"/>
      <c r="AA120" s="29"/>
    </row>
    <row r="121" spans="1:27">
      <c r="A121" s="39"/>
      <c r="B121" s="39"/>
      <c r="C121" s="39"/>
      <c r="D121" s="39"/>
      <c r="E121" s="39"/>
      <c r="F121" s="39"/>
      <c r="G121" s="39"/>
      <c r="H121" s="39"/>
      <c r="I121" s="39"/>
      <c r="J121" s="39"/>
      <c r="K121" s="39"/>
      <c r="L121" s="107"/>
      <c r="M121" s="108"/>
      <c r="N121" s="109"/>
      <c r="O121" s="109"/>
      <c r="P121" s="109"/>
      <c r="Q121" s="109"/>
      <c r="R121" s="27"/>
      <c r="S121" s="27"/>
      <c r="T121" s="28"/>
      <c r="U121" s="28"/>
      <c r="V121" s="28"/>
      <c r="W121" s="28"/>
      <c r="X121" s="28"/>
      <c r="Y121" s="28"/>
      <c r="Z121" s="29"/>
      <c r="AA121" s="29"/>
    </row>
    <row r="122" spans="1:27">
      <c r="A122" s="39"/>
      <c r="B122" s="39"/>
      <c r="C122" s="39"/>
      <c r="D122" s="39"/>
      <c r="E122" s="39"/>
      <c r="F122" s="39"/>
      <c r="G122" s="39"/>
      <c r="H122" s="39"/>
      <c r="I122" s="39"/>
      <c r="J122" s="39"/>
      <c r="K122" s="39"/>
      <c r="L122" s="107"/>
      <c r="M122" s="108"/>
      <c r="N122" s="109"/>
      <c r="O122" s="109"/>
      <c r="P122" s="109"/>
      <c r="Q122" s="109"/>
      <c r="R122" s="27"/>
      <c r="S122" s="27"/>
      <c r="T122" s="28"/>
      <c r="U122" s="28"/>
      <c r="V122" s="28"/>
      <c r="W122" s="28"/>
      <c r="X122" s="28"/>
      <c r="Y122" s="28"/>
      <c r="Z122" s="29"/>
      <c r="AA122" s="29"/>
    </row>
    <row r="123" spans="1:27">
      <c r="A123" s="39"/>
      <c r="B123" s="39"/>
      <c r="C123" s="39"/>
      <c r="D123" s="39"/>
      <c r="E123" s="39"/>
      <c r="F123" s="39"/>
      <c r="G123" s="39"/>
      <c r="H123" s="39"/>
      <c r="I123" s="39"/>
      <c r="J123" s="39"/>
      <c r="K123" s="39"/>
      <c r="L123" s="107"/>
      <c r="M123" s="108"/>
      <c r="N123" s="109"/>
      <c r="O123" s="109"/>
      <c r="P123" s="109"/>
      <c r="Q123" s="109"/>
      <c r="R123" s="27"/>
      <c r="S123" s="27"/>
      <c r="T123" s="28"/>
      <c r="U123" s="28"/>
      <c r="V123" s="28"/>
      <c r="W123" s="28"/>
      <c r="X123" s="28"/>
      <c r="Y123" s="28"/>
      <c r="Z123" s="29"/>
      <c r="AA123" s="29"/>
    </row>
    <row r="124" spans="1:27">
      <c r="A124" s="39"/>
      <c r="B124" s="39"/>
      <c r="C124" s="39"/>
      <c r="D124" s="39"/>
      <c r="E124" s="39"/>
      <c r="F124" s="39"/>
      <c r="G124" s="39"/>
      <c r="H124" s="39"/>
      <c r="I124" s="39"/>
      <c r="J124" s="39"/>
      <c r="K124" s="39"/>
      <c r="L124" s="107"/>
      <c r="M124" s="108"/>
      <c r="N124" s="109"/>
      <c r="O124" s="109"/>
      <c r="P124" s="109"/>
      <c r="Q124" s="109"/>
      <c r="R124" s="27"/>
      <c r="S124" s="27"/>
      <c r="T124" s="28"/>
      <c r="U124" s="28"/>
      <c r="V124" s="28"/>
      <c r="W124" s="28"/>
      <c r="X124" s="28"/>
      <c r="Y124" s="28"/>
      <c r="Z124" s="29"/>
      <c r="AA124" s="29"/>
    </row>
    <row r="125" spans="1:27">
      <c r="A125" s="39"/>
      <c r="B125" s="39"/>
      <c r="C125" s="39"/>
      <c r="D125" s="39"/>
      <c r="E125" s="39"/>
      <c r="F125" s="39"/>
      <c r="G125" s="39"/>
      <c r="H125" s="39"/>
      <c r="I125" s="39"/>
      <c r="J125" s="39"/>
      <c r="K125" s="39"/>
      <c r="L125" s="107"/>
      <c r="M125" s="108"/>
      <c r="N125" s="109"/>
      <c r="O125" s="109"/>
      <c r="P125" s="109"/>
      <c r="Q125" s="109"/>
      <c r="R125" s="27"/>
      <c r="S125" s="27"/>
      <c r="T125" s="28"/>
      <c r="U125" s="28"/>
      <c r="V125" s="28"/>
      <c r="W125" s="28"/>
      <c r="X125" s="28"/>
      <c r="Y125" s="28"/>
      <c r="Z125" s="29"/>
      <c r="AA125" s="29"/>
    </row>
    <row r="126" spans="1:27">
      <c r="A126" s="39"/>
      <c r="B126" s="39"/>
      <c r="C126" s="39"/>
      <c r="D126" s="39"/>
      <c r="E126" s="39"/>
      <c r="F126" s="39"/>
      <c r="G126" s="39"/>
      <c r="H126" s="39"/>
      <c r="I126" s="39"/>
      <c r="J126" s="39"/>
      <c r="K126" s="39"/>
      <c r="L126" s="107"/>
      <c r="M126" s="108"/>
      <c r="N126" s="109"/>
      <c r="O126" s="109"/>
      <c r="P126" s="109"/>
      <c r="Q126" s="109"/>
      <c r="R126" s="27"/>
      <c r="S126" s="27"/>
      <c r="T126" s="28"/>
      <c r="U126" s="28"/>
      <c r="V126" s="28"/>
      <c r="W126" s="28"/>
      <c r="X126" s="28"/>
      <c r="Y126" s="28"/>
      <c r="Z126" s="29"/>
      <c r="AA126" s="29"/>
    </row>
    <row r="127" spans="1:27">
      <c r="A127" s="39"/>
      <c r="B127" s="39"/>
      <c r="C127" s="39"/>
      <c r="D127" s="39"/>
      <c r="E127" s="39"/>
      <c r="F127" s="39"/>
      <c r="G127" s="39"/>
      <c r="H127" s="39"/>
      <c r="I127" s="39"/>
      <c r="J127" s="39"/>
      <c r="K127" s="39"/>
      <c r="L127" s="107"/>
      <c r="M127" s="108"/>
      <c r="N127" s="109"/>
      <c r="O127" s="109"/>
      <c r="P127" s="109"/>
      <c r="Q127" s="109"/>
      <c r="R127" s="27"/>
      <c r="S127" s="27"/>
      <c r="T127" s="28"/>
      <c r="U127" s="28"/>
      <c r="V127" s="28"/>
      <c r="W127" s="28"/>
      <c r="X127" s="28"/>
      <c r="Y127" s="28"/>
      <c r="Z127" s="29"/>
      <c r="AA127" s="29"/>
    </row>
    <row r="128" spans="1:27">
      <c r="A128" s="39"/>
      <c r="B128" s="39"/>
      <c r="C128" s="39"/>
      <c r="D128" s="39"/>
      <c r="E128" s="39"/>
      <c r="F128" s="39"/>
      <c r="G128" s="39"/>
      <c r="H128" s="39"/>
      <c r="I128" s="39"/>
      <c r="J128" s="39"/>
      <c r="K128" s="39"/>
      <c r="L128" s="107"/>
      <c r="M128" s="108"/>
      <c r="N128" s="109"/>
      <c r="O128" s="109"/>
      <c r="P128" s="109"/>
      <c r="Q128" s="109"/>
      <c r="R128" s="27"/>
      <c r="S128" s="27"/>
      <c r="T128" s="28"/>
      <c r="U128" s="28"/>
      <c r="V128" s="28"/>
      <c r="W128" s="28"/>
      <c r="X128" s="28"/>
      <c r="Y128" s="28"/>
      <c r="Z128" s="29"/>
      <c r="AA128" s="29"/>
    </row>
    <row r="129" spans="1:27">
      <c r="A129" s="39"/>
      <c r="B129" s="39"/>
      <c r="C129" s="39"/>
      <c r="D129" s="39"/>
      <c r="E129" s="39"/>
      <c r="F129" s="39"/>
      <c r="G129" s="39"/>
      <c r="H129" s="39"/>
      <c r="I129" s="39"/>
      <c r="J129" s="39"/>
      <c r="K129" s="39"/>
      <c r="L129" s="107"/>
      <c r="M129" s="108"/>
      <c r="N129" s="109"/>
      <c r="O129" s="109"/>
      <c r="P129" s="109"/>
      <c r="Q129" s="109"/>
      <c r="R129" s="27"/>
      <c r="S129" s="27"/>
      <c r="T129" s="28"/>
      <c r="U129" s="28"/>
      <c r="V129" s="28"/>
      <c r="W129" s="28"/>
      <c r="X129" s="28"/>
      <c r="Y129" s="28"/>
      <c r="Z129" s="29"/>
      <c r="AA129" s="29"/>
    </row>
    <row r="130" spans="1:27">
      <c r="A130" s="39"/>
      <c r="B130" s="39"/>
      <c r="C130" s="39"/>
      <c r="D130" s="39"/>
      <c r="E130" s="39"/>
      <c r="F130" s="39"/>
      <c r="G130" s="39"/>
      <c r="H130" s="39"/>
      <c r="I130" s="39"/>
      <c r="J130" s="39"/>
      <c r="K130" s="39"/>
      <c r="L130" s="107"/>
      <c r="M130" s="108"/>
      <c r="N130" s="109"/>
      <c r="O130" s="109"/>
      <c r="P130" s="109"/>
      <c r="Q130" s="109"/>
      <c r="R130" s="27"/>
      <c r="S130" s="27"/>
      <c r="T130" s="28"/>
      <c r="U130" s="28"/>
      <c r="V130" s="28"/>
      <c r="W130" s="28"/>
      <c r="X130" s="28"/>
      <c r="Y130" s="28"/>
      <c r="Z130" s="29"/>
      <c r="AA130" s="29"/>
    </row>
    <row r="131" spans="1:27">
      <c r="A131" s="39"/>
      <c r="B131" s="39"/>
      <c r="C131" s="39"/>
      <c r="D131" s="39"/>
      <c r="E131" s="39"/>
      <c r="F131" s="39"/>
      <c r="G131" s="39"/>
      <c r="H131" s="39"/>
      <c r="I131" s="39"/>
      <c r="J131" s="39"/>
      <c r="K131" s="39"/>
      <c r="L131" s="107"/>
      <c r="M131" s="108"/>
      <c r="N131" s="109"/>
      <c r="O131" s="109"/>
      <c r="P131" s="109"/>
      <c r="Q131" s="109"/>
      <c r="R131" s="27"/>
      <c r="S131" s="27"/>
      <c r="T131" s="28"/>
      <c r="U131" s="28"/>
      <c r="V131" s="28"/>
      <c r="W131" s="28"/>
      <c r="X131" s="28"/>
      <c r="Y131" s="28"/>
      <c r="Z131" s="29"/>
      <c r="AA131" s="29"/>
    </row>
    <row r="132" spans="1:27">
      <c r="A132" s="39"/>
      <c r="B132" s="39"/>
      <c r="C132" s="39"/>
      <c r="D132" s="39"/>
      <c r="E132" s="39"/>
      <c r="F132" s="39"/>
      <c r="G132" s="39"/>
      <c r="H132" s="39"/>
      <c r="I132" s="39"/>
      <c r="J132" s="39"/>
      <c r="K132" s="39"/>
      <c r="L132" s="107"/>
      <c r="M132" s="108"/>
      <c r="N132" s="109"/>
      <c r="O132" s="109"/>
      <c r="P132" s="109"/>
      <c r="Q132" s="109"/>
      <c r="R132" s="27"/>
      <c r="S132" s="27"/>
      <c r="T132" s="28"/>
      <c r="U132" s="28"/>
      <c r="V132" s="28"/>
      <c r="W132" s="28"/>
      <c r="X132" s="28"/>
      <c r="Y132" s="28"/>
      <c r="Z132" s="29"/>
      <c r="AA132" s="29"/>
    </row>
    <row r="133" spans="1:27">
      <c r="A133" s="39"/>
      <c r="B133" s="39"/>
      <c r="C133" s="39"/>
      <c r="D133" s="39"/>
      <c r="E133" s="39"/>
      <c r="F133" s="39"/>
      <c r="G133" s="39"/>
      <c r="H133" s="39"/>
      <c r="I133" s="39"/>
      <c r="J133" s="39"/>
      <c r="K133" s="39"/>
      <c r="L133" s="107"/>
      <c r="M133" s="108"/>
      <c r="N133" s="109"/>
      <c r="O133" s="109"/>
      <c r="P133" s="109"/>
      <c r="Q133" s="109"/>
      <c r="R133" s="27"/>
      <c r="S133" s="27"/>
      <c r="T133" s="28"/>
      <c r="U133" s="28"/>
      <c r="V133" s="28"/>
      <c r="W133" s="28"/>
      <c r="X133" s="28"/>
      <c r="Y133" s="28"/>
      <c r="Z133" s="29"/>
      <c r="AA133" s="29"/>
    </row>
    <row r="134" spans="1:27">
      <c r="A134" s="39"/>
      <c r="B134" s="39"/>
      <c r="C134" s="39"/>
      <c r="D134" s="39"/>
      <c r="E134" s="39"/>
      <c r="F134" s="39"/>
      <c r="G134" s="39"/>
      <c r="H134" s="39"/>
      <c r="I134" s="39"/>
      <c r="J134" s="39"/>
      <c r="K134" s="39"/>
      <c r="L134" s="107"/>
      <c r="M134" s="108"/>
      <c r="N134" s="109"/>
      <c r="O134" s="109"/>
      <c r="P134" s="109"/>
      <c r="Q134" s="109"/>
      <c r="R134" s="27"/>
      <c r="S134" s="27"/>
      <c r="T134" s="28"/>
      <c r="U134" s="28"/>
      <c r="V134" s="28"/>
      <c r="W134" s="28"/>
      <c r="X134" s="28"/>
      <c r="Y134" s="28"/>
      <c r="Z134" s="29"/>
      <c r="AA134" s="29"/>
    </row>
    <row r="135" spans="1:27">
      <c r="A135" s="39"/>
      <c r="B135" s="39"/>
      <c r="C135" s="39"/>
      <c r="D135" s="39"/>
      <c r="E135" s="39"/>
      <c r="F135" s="39"/>
      <c r="G135" s="39"/>
      <c r="H135" s="39"/>
      <c r="I135" s="39"/>
      <c r="J135" s="39"/>
      <c r="K135" s="39"/>
      <c r="L135" s="107"/>
      <c r="M135" s="108"/>
      <c r="N135" s="109"/>
      <c r="O135" s="109"/>
      <c r="P135" s="109"/>
      <c r="Q135" s="109"/>
      <c r="R135" s="27"/>
      <c r="S135" s="27"/>
      <c r="T135" s="28"/>
      <c r="U135" s="28"/>
      <c r="V135" s="28"/>
      <c r="W135" s="28"/>
      <c r="X135" s="28"/>
      <c r="Y135" s="28"/>
      <c r="Z135" s="29"/>
      <c r="AA135" s="29"/>
    </row>
    <row r="136" spans="1:27">
      <c r="A136" s="39"/>
      <c r="B136" s="39"/>
      <c r="C136" s="39"/>
      <c r="D136" s="39"/>
      <c r="E136" s="39"/>
      <c r="F136" s="39"/>
      <c r="G136" s="39"/>
      <c r="H136" s="39"/>
      <c r="I136" s="39"/>
      <c r="J136" s="39"/>
      <c r="K136" s="39"/>
      <c r="L136" s="107"/>
      <c r="M136" s="108"/>
      <c r="N136" s="109"/>
      <c r="O136" s="109"/>
      <c r="P136" s="109"/>
      <c r="Q136" s="109"/>
      <c r="R136" s="27"/>
      <c r="S136" s="27"/>
      <c r="T136" s="28"/>
      <c r="U136" s="28"/>
      <c r="V136" s="28"/>
      <c r="W136" s="28"/>
      <c r="X136" s="28"/>
      <c r="Y136" s="28"/>
      <c r="Z136" s="29"/>
      <c r="AA136" s="29"/>
    </row>
    <row r="137" spans="1:27">
      <c r="A137" s="39"/>
      <c r="B137" s="39"/>
      <c r="C137" s="39"/>
      <c r="D137" s="39"/>
      <c r="E137" s="39"/>
      <c r="F137" s="39"/>
      <c r="G137" s="39"/>
      <c r="H137" s="39"/>
      <c r="I137" s="39"/>
      <c r="J137" s="39"/>
      <c r="K137" s="39"/>
      <c r="L137" s="107"/>
      <c r="M137" s="108"/>
      <c r="N137" s="109"/>
      <c r="O137" s="109"/>
      <c r="P137" s="109"/>
      <c r="Q137" s="109"/>
      <c r="R137" s="27"/>
      <c r="S137" s="27"/>
      <c r="T137" s="28"/>
      <c r="U137" s="28"/>
      <c r="V137" s="28"/>
      <c r="W137" s="28"/>
      <c r="X137" s="28"/>
      <c r="Y137" s="28"/>
      <c r="Z137" s="29"/>
      <c r="AA137" s="29"/>
    </row>
    <row r="138" spans="1:27">
      <c r="A138" s="39"/>
      <c r="B138" s="39"/>
      <c r="C138" s="39"/>
      <c r="D138" s="39"/>
      <c r="E138" s="39"/>
      <c r="F138" s="39"/>
      <c r="G138" s="39"/>
      <c r="H138" s="39"/>
      <c r="I138" s="39"/>
      <c r="J138" s="39"/>
      <c r="K138" s="39"/>
      <c r="L138" s="107"/>
      <c r="M138" s="108"/>
      <c r="N138" s="109"/>
      <c r="O138" s="109"/>
      <c r="P138" s="109"/>
      <c r="Q138" s="109"/>
      <c r="R138" s="27"/>
      <c r="S138" s="27"/>
      <c r="T138" s="28"/>
      <c r="U138" s="28"/>
      <c r="V138" s="28"/>
      <c r="W138" s="28"/>
      <c r="X138" s="28"/>
      <c r="Y138" s="28"/>
      <c r="Z138" s="29"/>
      <c r="AA138" s="29"/>
    </row>
    <row r="139" spans="1:27">
      <c r="A139" s="39"/>
      <c r="B139" s="39"/>
      <c r="C139" s="39"/>
      <c r="D139" s="39"/>
      <c r="E139" s="39"/>
      <c r="F139" s="39"/>
      <c r="G139" s="39"/>
      <c r="H139" s="39"/>
      <c r="I139" s="39"/>
      <c r="J139" s="39"/>
      <c r="K139" s="39"/>
      <c r="L139" s="107"/>
      <c r="M139" s="108"/>
      <c r="N139" s="109"/>
      <c r="O139" s="109"/>
      <c r="P139" s="109"/>
      <c r="Q139" s="109"/>
      <c r="R139" s="27"/>
      <c r="S139" s="27"/>
      <c r="T139" s="28"/>
      <c r="U139" s="28"/>
      <c r="V139" s="28"/>
      <c r="W139" s="28"/>
      <c r="X139" s="28"/>
      <c r="Y139" s="28"/>
      <c r="Z139" s="29"/>
      <c r="AA139" s="29"/>
    </row>
    <row r="140" spans="1:27">
      <c r="A140" s="39"/>
      <c r="B140" s="39"/>
      <c r="C140" s="39"/>
      <c r="D140" s="39"/>
      <c r="E140" s="39"/>
      <c r="F140" s="39"/>
      <c r="G140" s="39"/>
      <c r="H140" s="39"/>
      <c r="I140" s="39"/>
      <c r="J140" s="39"/>
      <c r="K140" s="39"/>
      <c r="L140" s="107"/>
      <c r="M140" s="108"/>
      <c r="N140" s="109"/>
      <c r="O140" s="109"/>
      <c r="P140" s="109"/>
      <c r="Q140" s="109"/>
      <c r="R140" s="27"/>
      <c r="S140" s="27"/>
      <c r="T140" s="28"/>
      <c r="U140" s="28"/>
      <c r="V140" s="28"/>
      <c r="W140" s="28"/>
      <c r="X140" s="28"/>
      <c r="Y140" s="28"/>
      <c r="Z140" s="29"/>
      <c r="AA140" s="29"/>
    </row>
    <row r="141" spans="1:27">
      <c r="A141" s="39"/>
      <c r="B141" s="39"/>
      <c r="C141" s="39"/>
      <c r="D141" s="39"/>
      <c r="E141" s="39"/>
      <c r="F141" s="39"/>
      <c r="G141" s="39"/>
      <c r="H141" s="39"/>
      <c r="I141" s="39"/>
      <c r="J141" s="39"/>
      <c r="K141" s="39"/>
      <c r="L141" s="107"/>
      <c r="M141" s="108"/>
      <c r="N141" s="109"/>
      <c r="O141" s="109"/>
      <c r="P141" s="109"/>
      <c r="Q141" s="109"/>
      <c r="R141" s="27"/>
      <c r="S141" s="27"/>
      <c r="T141" s="28"/>
      <c r="U141" s="28"/>
      <c r="V141" s="28"/>
      <c r="W141" s="28"/>
      <c r="X141" s="28"/>
      <c r="Y141" s="28"/>
      <c r="Z141" s="29"/>
      <c r="AA141" s="29"/>
    </row>
    <row r="142" spans="1:27">
      <c r="A142" s="39"/>
      <c r="B142" s="39"/>
      <c r="C142" s="39"/>
      <c r="D142" s="39"/>
      <c r="E142" s="39"/>
      <c r="F142" s="39"/>
      <c r="G142" s="39"/>
      <c r="H142" s="39"/>
      <c r="I142" s="39"/>
      <c r="J142" s="39"/>
      <c r="K142" s="39"/>
      <c r="L142" s="107"/>
      <c r="M142" s="108"/>
      <c r="N142" s="109"/>
      <c r="O142" s="109"/>
      <c r="P142" s="109"/>
      <c r="Q142" s="109"/>
      <c r="R142" s="27"/>
      <c r="S142" s="27"/>
      <c r="T142" s="28"/>
      <c r="U142" s="28"/>
      <c r="V142" s="28"/>
      <c r="W142" s="28"/>
      <c r="X142" s="28"/>
      <c r="Y142" s="28"/>
      <c r="Z142" s="29"/>
      <c r="AA142" s="29"/>
    </row>
    <row r="143" spans="1:27">
      <c r="A143" s="39"/>
      <c r="B143" s="39"/>
      <c r="C143" s="39"/>
      <c r="D143" s="39"/>
      <c r="E143" s="39"/>
      <c r="F143" s="39"/>
      <c r="G143" s="39"/>
      <c r="H143" s="39"/>
      <c r="I143" s="39"/>
      <c r="J143" s="39"/>
      <c r="K143" s="39"/>
      <c r="L143" s="107"/>
      <c r="M143" s="108"/>
      <c r="N143" s="109"/>
      <c r="O143" s="109"/>
      <c r="P143" s="109"/>
      <c r="Q143" s="109"/>
      <c r="R143" s="27"/>
      <c r="S143" s="27"/>
      <c r="T143" s="28"/>
      <c r="U143" s="28"/>
      <c r="V143" s="28"/>
      <c r="W143" s="28"/>
      <c r="X143" s="28"/>
      <c r="Y143" s="28"/>
      <c r="Z143" s="29"/>
      <c r="AA143" s="29"/>
    </row>
    <row r="144" spans="1:27">
      <c r="A144" s="39"/>
      <c r="B144" s="39"/>
      <c r="C144" s="39"/>
      <c r="D144" s="39"/>
      <c r="E144" s="39"/>
      <c r="F144" s="39"/>
      <c r="G144" s="39"/>
      <c r="H144" s="39"/>
      <c r="I144" s="39"/>
      <c r="J144" s="39"/>
      <c r="K144" s="39"/>
      <c r="L144" s="107"/>
      <c r="M144" s="108"/>
      <c r="N144" s="109"/>
      <c r="O144" s="109"/>
      <c r="P144" s="109"/>
      <c r="Q144" s="109"/>
      <c r="R144" s="27"/>
      <c r="S144" s="27"/>
      <c r="T144" s="28"/>
      <c r="U144" s="28"/>
      <c r="V144" s="28"/>
      <c r="W144" s="28"/>
      <c r="X144" s="28"/>
      <c r="Y144" s="28"/>
      <c r="Z144" s="29"/>
      <c r="AA144" s="29"/>
    </row>
    <row r="145" spans="1:27">
      <c r="A145" s="39"/>
      <c r="B145" s="39"/>
      <c r="C145" s="39"/>
      <c r="D145" s="39"/>
      <c r="E145" s="39"/>
      <c r="F145" s="39"/>
      <c r="G145" s="39"/>
      <c r="H145" s="39"/>
      <c r="I145" s="39"/>
      <c r="J145" s="39"/>
      <c r="K145" s="39"/>
      <c r="L145" s="107"/>
      <c r="M145" s="108"/>
      <c r="N145" s="109"/>
      <c r="O145" s="109"/>
      <c r="P145" s="109"/>
      <c r="Q145" s="109"/>
      <c r="R145" s="27"/>
      <c r="S145" s="27"/>
      <c r="T145" s="28"/>
      <c r="U145" s="28"/>
      <c r="V145" s="28"/>
      <c r="W145" s="28"/>
      <c r="X145" s="28"/>
      <c r="Y145" s="28"/>
      <c r="Z145" s="29"/>
      <c r="AA145" s="29"/>
    </row>
    <row r="146" spans="1:27">
      <c r="A146" s="39"/>
      <c r="B146" s="39"/>
      <c r="C146" s="39"/>
      <c r="D146" s="39"/>
      <c r="E146" s="39"/>
      <c r="F146" s="39"/>
      <c r="G146" s="39"/>
      <c r="H146" s="39"/>
      <c r="I146" s="39"/>
      <c r="J146" s="39"/>
      <c r="K146" s="39"/>
      <c r="L146" s="107"/>
      <c r="M146" s="108"/>
      <c r="N146" s="109"/>
      <c r="O146" s="109"/>
      <c r="P146" s="109"/>
      <c r="Q146" s="109"/>
      <c r="R146" s="27"/>
      <c r="S146" s="27"/>
      <c r="T146" s="28"/>
      <c r="U146" s="28"/>
      <c r="V146" s="28"/>
      <c r="W146" s="28"/>
      <c r="X146" s="28"/>
      <c r="Y146" s="28"/>
      <c r="Z146" s="29"/>
      <c r="AA146" s="29"/>
    </row>
    <row r="147" spans="1:27">
      <c r="A147" s="39"/>
      <c r="B147" s="39"/>
      <c r="C147" s="39"/>
      <c r="D147" s="39"/>
      <c r="E147" s="39"/>
      <c r="F147" s="39"/>
      <c r="G147" s="39"/>
      <c r="H147" s="39"/>
      <c r="I147" s="39"/>
      <c r="J147" s="39"/>
      <c r="K147" s="39"/>
      <c r="L147" s="107"/>
      <c r="M147" s="108"/>
      <c r="N147" s="109"/>
      <c r="O147" s="109"/>
      <c r="P147" s="109"/>
      <c r="Q147" s="109"/>
      <c r="R147" s="27"/>
      <c r="S147" s="27"/>
      <c r="T147" s="28"/>
      <c r="U147" s="28"/>
      <c r="V147" s="28"/>
      <c r="W147" s="28"/>
      <c r="X147" s="28"/>
      <c r="Y147" s="28"/>
      <c r="Z147" s="29"/>
      <c r="AA147" s="29"/>
    </row>
    <row r="148" spans="1:27">
      <c r="A148" s="39"/>
      <c r="B148" s="39"/>
      <c r="C148" s="39"/>
      <c r="D148" s="39"/>
      <c r="E148" s="39"/>
      <c r="F148" s="39"/>
      <c r="G148" s="39"/>
      <c r="H148" s="39"/>
      <c r="I148" s="39"/>
      <c r="J148" s="39"/>
      <c r="K148" s="39"/>
      <c r="L148" s="107"/>
      <c r="M148" s="108"/>
      <c r="N148" s="109"/>
      <c r="O148" s="109"/>
      <c r="P148" s="109"/>
      <c r="Q148" s="109"/>
      <c r="R148" s="27"/>
      <c r="S148" s="27"/>
      <c r="T148" s="28"/>
      <c r="U148" s="28"/>
      <c r="V148" s="28"/>
      <c r="W148" s="28"/>
      <c r="X148" s="28"/>
      <c r="Y148" s="28"/>
      <c r="Z148" s="29"/>
      <c r="AA148" s="29"/>
    </row>
    <row r="149" spans="1:27">
      <c r="A149" s="39"/>
      <c r="B149" s="39"/>
      <c r="C149" s="39"/>
      <c r="D149" s="39"/>
      <c r="E149" s="39"/>
      <c r="F149" s="39"/>
      <c r="G149" s="39"/>
      <c r="H149" s="39"/>
      <c r="I149" s="39"/>
      <c r="J149" s="39"/>
      <c r="K149" s="39"/>
      <c r="L149" s="107"/>
      <c r="M149" s="108"/>
      <c r="N149" s="109"/>
      <c r="O149" s="109"/>
      <c r="P149" s="109"/>
      <c r="Q149" s="109"/>
      <c r="R149" s="27"/>
      <c r="S149" s="27"/>
      <c r="T149" s="28"/>
      <c r="U149" s="28"/>
      <c r="V149" s="28"/>
      <c r="W149" s="28"/>
      <c r="X149" s="28"/>
      <c r="Y149" s="28"/>
      <c r="Z149" s="29"/>
      <c r="AA149" s="29"/>
    </row>
    <row r="150" spans="1:27">
      <c r="A150" s="39"/>
      <c r="B150" s="39"/>
      <c r="C150" s="39"/>
      <c r="D150" s="39"/>
      <c r="E150" s="39"/>
      <c r="F150" s="39"/>
      <c r="G150" s="39"/>
      <c r="H150" s="39"/>
      <c r="I150" s="39"/>
      <c r="J150" s="39"/>
      <c r="K150" s="39"/>
      <c r="L150" s="107"/>
      <c r="M150" s="108"/>
      <c r="N150" s="109"/>
      <c r="O150" s="109"/>
      <c r="P150" s="109"/>
      <c r="Q150" s="109"/>
      <c r="R150" s="27"/>
      <c r="S150" s="27"/>
      <c r="T150" s="28"/>
      <c r="U150" s="28"/>
      <c r="V150" s="28"/>
      <c r="W150" s="28"/>
      <c r="X150" s="28"/>
      <c r="Y150" s="28"/>
      <c r="Z150" s="29"/>
      <c r="AA150" s="29"/>
    </row>
    <row r="151" spans="1:27">
      <c r="A151" s="39"/>
      <c r="B151" s="39"/>
      <c r="C151" s="39"/>
      <c r="D151" s="39"/>
      <c r="E151" s="39"/>
      <c r="F151" s="39"/>
      <c r="G151" s="39"/>
      <c r="H151" s="39"/>
      <c r="I151" s="39"/>
      <c r="J151" s="39"/>
      <c r="K151" s="39"/>
      <c r="L151" s="107"/>
      <c r="M151" s="108"/>
      <c r="N151" s="109"/>
      <c r="O151" s="109"/>
      <c r="P151" s="109"/>
      <c r="Q151" s="109"/>
      <c r="R151" s="27"/>
      <c r="S151" s="27"/>
      <c r="T151" s="28"/>
      <c r="U151" s="28"/>
      <c r="V151" s="28"/>
      <c r="W151" s="28"/>
      <c r="X151" s="28"/>
      <c r="Y151" s="28"/>
      <c r="Z151" s="29"/>
      <c r="AA151" s="29"/>
    </row>
    <row r="152" spans="1:27">
      <c r="A152" s="39"/>
      <c r="B152" s="39"/>
      <c r="C152" s="39"/>
      <c r="D152" s="39"/>
      <c r="E152" s="39"/>
      <c r="F152" s="39"/>
      <c r="G152" s="39"/>
      <c r="H152" s="39"/>
      <c r="I152" s="39"/>
      <c r="J152" s="39"/>
      <c r="K152" s="39"/>
      <c r="L152" s="107"/>
      <c r="M152" s="108"/>
      <c r="N152" s="109"/>
      <c r="O152" s="109"/>
      <c r="P152" s="109"/>
      <c r="Q152" s="109"/>
      <c r="R152" s="27"/>
      <c r="S152" s="27"/>
      <c r="T152" s="28"/>
      <c r="U152" s="28"/>
      <c r="V152" s="28"/>
      <c r="W152" s="28"/>
      <c r="X152" s="28"/>
      <c r="Y152" s="28"/>
      <c r="Z152" s="29"/>
      <c r="AA152" s="29"/>
    </row>
    <row r="153" spans="1:27">
      <c r="A153" s="39"/>
      <c r="B153" s="39"/>
      <c r="C153" s="39"/>
      <c r="D153" s="39"/>
      <c r="E153" s="39"/>
      <c r="F153" s="39"/>
      <c r="G153" s="39"/>
      <c r="H153" s="39"/>
      <c r="I153" s="39"/>
      <c r="J153" s="39"/>
      <c r="K153" s="39"/>
      <c r="L153" s="107"/>
      <c r="M153" s="108"/>
      <c r="N153" s="109"/>
      <c r="O153" s="109"/>
      <c r="P153" s="109"/>
      <c r="Q153" s="109"/>
      <c r="R153" s="27"/>
      <c r="S153" s="27"/>
      <c r="T153" s="28"/>
      <c r="U153" s="28"/>
      <c r="V153" s="28"/>
      <c r="W153" s="28"/>
      <c r="X153" s="28"/>
      <c r="Y153" s="28"/>
      <c r="Z153" s="29"/>
      <c r="AA153" s="29"/>
    </row>
  </sheetData>
  <sheetProtection formatCells="0" autoFilter="0"/>
  <mergeCells count="26">
    <mergeCell ref="C4:D4"/>
    <mergeCell ref="C5:D5"/>
    <mergeCell ref="K5:L5"/>
    <mergeCell ref="C6:D6"/>
    <mergeCell ref="C7:D7"/>
    <mergeCell ref="C8:D8"/>
    <mergeCell ref="C9:D9"/>
    <mergeCell ref="C10:D10"/>
    <mergeCell ref="C11:D11"/>
    <mergeCell ref="C12:D12"/>
    <mergeCell ref="C13:D13"/>
    <mergeCell ref="C14:D14"/>
    <mergeCell ref="C15:D15"/>
    <mergeCell ref="E16:K16"/>
    <mergeCell ref="E17:K17"/>
    <mergeCell ref="E18:K18"/>
    <mergeCell ref="A5:A15"/>
    <mergeCell ref="B6:B15"/>
    <mergeCell ref="G6:G12"/>
    <mergeCell ref="J6:J12"/>
    <mergeCell ref="K6:K12"/>
    <mergeCell ref="L6:L12"/>
    <mergeCell ref="M6:M12"/>
    <mergeCell ref="A1:R3"/>
    <mergeCell ref="A16:D18"/>
    <mergeCell ref="N16:R18"/>
  </mergeCells>
  <dataValidations count="6">
    <dataValidation type="whole" operator="between" allowBlank="1" showInputMessage="1" showErrorMessage="1" errorTitle="请输入大于等于2，小于等于30的整数" promptTitle="请输入大于等于2，小于等于30的整数" sqref="J5">
      <formula1>2</formula1>
      <formula2>30</formula2>
    </dataValidation>
    <dataValidation type="list" allowBlank="1" showInputMessage="1" showErrorMessage="1" errorTitle="错误" error="你选择的不是下拉列表中的选项。" sqref="F5:F12">
      <formula1>"一次性收费,产品订阅"</formula1>
    </dataValidation>
    <dataValidation type="list" allowBlank="1" showInputMessage="1" showErrorMessage="1" sqref="F13:F15">
      <formula1>"产品订阅,一次性收费"</formula1>
    </dataValidation>
    <dataValidation type="list" allowBlank="1" showInputMessage="1" showErrorMessage="1" errorTitle="错误" error="你选择的不是下拉列表中的选项。" promptTitle="提示：" prompt="1为选择，0为不选择" sqref="I5:I15">
      <formula1>"0,1"</formula1>
    </dataValidation>
    <dataValidation type="whole" operator="equal" allowBlank="1" showInputMessage="1" showErrorMessage="1" error="请输入1" prompt="请输入1" sqref="J6:J12">
      <formula1>1</formula1>
    </dataValidation>
    <dataValidation type="whole" operator="equal" allowBlank="1" showInputMessage="1" showErrorMessage="1" errorTitle="错误" error="你输入的不是等于1的整数。" promptTitle="提示：" prompt="请输入1" sqref="J13:J15">
      <formula1>1</formula1>
    </dataValidation>
  </dataValidations>
  <pageMargins left="0.699305555555556" right="0.699305555555556" top="0.75" bottom="0.75" header="0.3" footer="0.3"/>
  <pageSetup paperSize="9" orientation="portrait"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AA198"/>
  <sheetViews>
    <sheetView topLeftCell="B5" workbookViewId="0">
      <selection activeCell="B10" sqref="B10"/>
    </sheetView>
  </sheetViews>
  <sheetFormatPr defaultColWidth="8.875" defaultRowHeight="14.25"/>
  <cols>
    <col min="1" max="1" width="3.125" style="1" customWidth="1"/>
    <col min="2" max="2" width="179.875" style="1" customWidth="1"/>
    <col min="3" max="27" width="8.875" style="1" customWidth="1"/>
    <col min="28" max="16384" width="8.875" style="1"/>
  </cols>
  <sheetData>
    <row r="1" ht="15" spans="1:27">
      <c r="B1" s="2" t="s">
        <v>283</v>
      </c>
    </row>
    <row r="2" ht="128.25" spans="1:27">
      <c r="A2" s="3"/>
      <c r="B2" s="4" t="s">
        <v>284</v>
      </c>
      <c r="C2" s="3"/>
      <c r="D2" s="3"/>
      <c r="E2" s="3"/>
      <c r="F2" s="3"/>
      <c r="G2" s="3"/>
      <c r="H2" s="3"/>
      <c r="I2" s="3"/>
      <c r="J2" s="3"/>
      <c r="K2" s="3"/>
      <c r="L2" s="3"/>
      <c r="M2" s="3"/>
      <c r="N2" s="3"/>
      <c r="O2" s="3"/>
      <c r="P2" s="3"/>
      <c r="Q2" s="3"/>
      <c r="R2" s="3"/>
      <c r="S2" s="3"/>
      <c r="T2" s="3"/>
      <c r="U2" s="3"/>
      <c r="V2" s="3"/>
      <c r="W2" s="3"/>
      <c r="X2" s="3"/>
      <c r="Y2" s="3"/>
      <c r="Z2" s="3"/>
      <c r="AA2" s="3"/>
    </row>
    <row r="3" ht="15" spans="1:27">
      <c r="A3" s="3"/>
      <c r="B3" s="2" t="s">
        <v>285</v>
      </c>
      <c r="C3" s="3"/>
      <c r="D3" s="3"/>
      <c r="E3" s="3"/>
      <c r="F3" s="3"/>
      <c r="G3" s="3"/>
      <c r="H3" s="3"/>
      <c r="I3" s="3"/>
      <c r="J3" s="3"/>
      <c r="K3" s="3"/>
      <c r="L3" s="3"/>
      <c r="M3" s="3"/>
      <c r="N3" s="3"/>
      <c r="O3" s="3"/>
      <c r="P3" s="3"/>
      <c r="Q3" s="3"/>
      <c r="R3" s="3"/>
      <c r="S3" s="3"/>
      <c r="T3" s="3"/>
      <c r="U3" s="3"/>
      <c r="V3" s="3"/>
      <c r="W3" s="3"/>
      <c r="X3" s="3"/>
      <c r="Y3" s="3"/>
      <c r="Z3" s="3"/>
      <c r="AA3" s="3"/>
    </row>
    <row r="4" ht="339.95" customHeight="1" spans="1:27">
      <c r="A4" s="5"/>
      <c r="B4" s="6" t="s">
        <v>286</v>
      </c>
      <c r="C4" s="5"/>
      <c r="D4" s="5"/>
      <c r="E4" s="5"/>
      <c r="F4" s="5"/>
      <c r="G4" s="5"/>
      <c r="H4" s="5"/>
      <c r="I4" s="5"/>
      <c r="J4" s="5"/>
      <c r="K4" s="5"/>
      <c r="L4" s="5"/>
      <c r="M4" s="5"/>
      <c r="N4" s="5"/>
      <c r="O4" s="5"/>
      <c r="P4" s="5"/>
      <c r="Q4" s="5"/>
      <c r="R4" s="5"/>
      <c r="S4" s="5"/>
      <c r="T4" s="5"/>
      <c r="U4" s="5"/>
      <c r="V4" s="5"/>
      <c r="W4" s="5"/>
      <c r="X4" s="5"/>
      <c r="Y4" s="5"/>
      <c r="Z4" s="5"/>
      <c r="AA4" s="5"/>
    </row>
    <row r="5" ht="15" spans="1:27">
      <c r="A5" s="7"/>
      <c r="B5" s="2" t="s">
        <v>287</v>
      </c>
      <c r="C5" s="7"/>
      <c r="D5" s="7"/>
      <c r="E5" s="7"/>
      <c r="F5" s="7"/>
      <c r="G5" s="7"/>
      <c r="H5" s="7"/>
      <c r="I5" s="7"/>
      <c r="J5" s="7"/>
      <c r="K5" s="7"/>
      <c r="L5" s="7"/>
      <c r="M5" s="7"/>
      <c r="N5" s="7"/>
      <c r="O5" s="7"/>
      <c r="P5" s="7"/>
      <c r="Q5" s="7"/>
      <c r="R5" s="7"/>
      <c r="S5" s="7"/>
      <c r="T5" s="7"/>
      <c r="U5" s="7"/>
      <c r="V5" s="7"/>
      <c r="W5" s="7"/>
      <c r="X5" s="7"/>
      <c r="Y5" s="7"/>
      <c r="Z5" s="7"/>
      <c r="AA5" s="7"/>
    </row>
    <row r="6" ht="71.25" spans="1:27">
      <c r="A6" s="7"/>
      <c r="B6" s="6" t="s">
        <v>288</v>
      </c>
      <c r="C6" s="7"/>
      <c r="D6" s="7"/>
      <c r="E6" s="7"/>
      <c r="F6" s="7"/>
      <c r="G6" s="7"/>
      <c r="H6" s="7"/>
      <c r="I6" s="7"/>
      <c r="J6" s="7"/>
      <c r="K6" s="7"/>
      <c r="L6" s="7"/>
      <c r="M6" s="7"/>
      <c r="N6" s="7"/>
      <c r="O6" s="7"/>
      <c r="P6" s="7"/>
      <c r="Q6" s="7"/>
      <c r="R6" s="7"/>
      <c r="S6" s="7"/>
      <c r="T6" s="7"/>
      <c r="U6" s="7"/>
      <c r="V6" s="7"/>
      <c r="W6" s="7"/>
      <c r="X6" s="7"/>
      <c r="Y6" s="7"/>
      <c r="Z6" s="7"/>
      <c r="AA6" s="7"/>
    </row>
    <row r="7" ht="15" spans="1:27">
      <c r="A7" s="7"/>
      <c r="B7" s="2" t="s">
        <v>289</v>
      </c>
      <c r="C7" s="7"/>
      <c r="D7" s="7"/>
      <c r="E7" s="7"/>
      <c r="F7" s="7"/>
      <c r="G7" s="7"/>
      <c r="H7" s="7"/>
      <c r="I7" s="7"/>
      <c r="J7" s="7"/>
      <c r="K7" s="7"/>
      <c r="L7" s="7"/>
      <c r="M7" s="7"/>
      <c r="N7" s="7"/>
      <c r="O7" s="7"/>
      <c r="P7" s="7"/>
      <c r="Q7" s="7"/>
      <c r="R7" s="7"/>
      <c r="S7" s="7"/>
      <c r="T7" s="7"/>
      <c r="U7" s="7"/>
      <c r="V7" s="7"/>
      <c r="W7" s="7"/>
      <c r="X7" s="7"/>
      <c r="Y7" s="7"/>
      <c r="Z7" s="7"/>
      <c r="AA7" s="7"/>
    </row>
    <row r="8" ht="30" customHeight="1" spans="1:27">
      <c r="A8" s="7"/>
      <c r="B8" s="8" t="s">
        <v>290</v>
      </c>
      <c r="C8" s="7"/>
      <c r="D8" s="7"/>
      <c r="E8" s="7"/>
      <c r="F8" s="7"/>
      <c r="G8" s="7"/>
      <c r="H8" s="7"/>
      <c r="I8" s="7"/>
      <c r="J8" s="7"/>
      <c r="K8" s="7"/>
      <c r="L8" s="7"/>
      <c r="M8" s="7"/>
      <c r="N8" s="7"/>
      <c r="O8" s="7"/>
      <c r="P8" s="7"/>
      <c r="Q8" s="7"/>
      <c r="R8" s="7"/>
      <c r="S8" s="7"/>
      <c r="T8" s="7"/>
      <c r="U8" s="7"/>
      <c r="V8" s="7"/>
      <c r="W8" s="7"/>
      <c r="X8" s="7"/>
      <c r="Y8" s="7"/>
      <c r="Z8" s="7"/>
      <c r="AA8" s="7"/>
    </row>
    <row r="9" ht="99.75" spans="1:27">
      <c r="A9" s="7"/>
      <c r="B9" s="8" t="s">
        <v>291</v>
      </c>
      <c r="C9" s="7"/>
      <c r="D9" s="7"/>
      <c r="E9" s="7"/>
      <c r="F9" s="7"/>
      <c r="G9" s="7"/>
      <c r="H9" s="7"/>
      <c r="I9" s="7"/>
      <c r="J9" s="7"/>
      <c r="K9" s="7"/>
      <c r="L9" s="7"/>
      <c r="M9" s="7"/>
      <c r="N9" s="7"/>
      <c r="O9" s="7"/>
      <c r="P9" s="7"/>
      <c r="Q9" s="7"/>
      <c r="R9" s="7"/>
      <c r="S9" s="7"/>
      <c r="T9" s="7"/>
      <c r="U9" s="7"/>
      <c r="V9" s="7"/>
      <c r="W9" s="7"/>
      <c r="X9" s="7"/>
      <c r="Y9" s="7"/>
      <c r="Z9" s="7"/>
      <c r="AA9" s="7"/>
    </row>
    <row r="10" ht="114" spans="1:27">
      <c r="A10" s="7"/>
      <c r="B10" s="8" t="s">
        <v>292</v>
      </c>
      <c r="C10" s="7"/>
      <c r="D10" s="7"/>
      <c r="E10" s="7"/>
      <c r="F10" s="7"/>
      <c r="G10" s="7"/>
      <c r="H10" s="7"/>
      <c r="I10" s="7"/>
      <c r="J10" s="7"/>
      <c r="K10" s="7"/>
      <c r="L10" s="7"/>
      <c r="M10" s="7"/>
      <c r="N10" s="7"/>
      <c r="O10" s="7"/>
      <c r="P10" s="7"/>
      <c r="Q10" s="7"/>
      <c r="R10" s="7"/>
      <c r="S10" s="7"/>
      <c r="T10" s="7"/>
      <c r="U10" s="7"/>
      <c r="V10" s="7"/>
      <c r="W10" s="7"/>
      <c r="X10" s="7"/>
      <c r="Y10" s="7"/>
      <c r="Z10" s="7"/>
      <c r="AA10" s="7"/>
    </row>
    <row r="11" ht="114" spans="1:27">
      <c r="A11" s="7"/>
      <c r="B11" s="8" t="s">
        <v>293</v>
      </c>
      <c r="C11" s="7"/>
      <c r="D11" s="7"/>
      <c r="E11" s="7"/>
      <c r="F11" s="7"/>
      <c r="G11" s="7"/>
      <c r="H11" s="7"/>
      <c r="I11" s="7"/>
      <c r="J11" s="7"/>
      <c r="K11" s="7"/>
      <c r="L11" s="7"/>
      <c r="M11" s="7"/>
      <c r="N11" s="7"/>
      <c r="O11" s="7"/>
      <c r="P11" s="7"/>
      <c r="Q11" s="7"/>
      <c r="R11" s="7"/>
      <c r="S11" s="7"/>
      <c r="T11" s="7"/>
      <c r="U11" s="7"/>
      <c r="V11" s="7"/>
      <c r="W11" s="7"/>
      <c r="X11" s="7"/>
      <c r="Y11" s="7"/>
      <c r="Z11" s="7"/>
      <c r="AA11" s="7"/>
    </row>
    <row r="12" ht="15" spans="1:27">
      <c r="A12" s="3"/>
      <c r="B12" s="2" t="s">
        <v>294</v>
      </c>
      <c r="C12" s="3"/>
      <c r="D12" s="3"/>
      <c r="E12" s="3"/>
      <c r="F12" s="3"/>
      <c r="G12" s="3"/>
      <c r="H12" s="3"/>
      <c r="I12" s="3"/>
      <c r="J12" s="3"/>
      <c r="K12" s="3"/>
      <c r="L12" s="3"/>
      <c r="M12" s="3"/>
      <c r="N12" s="3"/>
      <c r="O12" s="3"/>
      <c r="P12" s="3"/>
      <c r="Q12" s="3"/>
      <c r="R12" s="3"/>
      <c r="S12" s="3"/>
      <c r="T12" s="3"/>
      <c r="U12" s="3"/>
      <c r="V12" s="3"/>
      <c r="W12" s="3"/>
      <c r="X12" s="3"/>
      <c r="Y12" s="3"/>
      <c r="Z12" s="3"/>
      <c r="AA12" s="3"/>
    </row>
    <row r="13" ht="90" customHeight="1" spans="1:27">
      <c r="A13" s="3"/>
      <c r="B13" s="9" t="s">
        <v>295</v>
      </c>
      <c r="C13" s="3"/>
      <c r="D13" s="3"/>
      <c r="E13" s="3"/>
      <c r="F13" s="3"/>
      <c r="G13" s="3"/>
      <c r="H13" s="3"/>
      <c r="I13" s="3"/>
      <c r="J13" s="3"/>
      <c r="K13" s="3"/>
      <c r="L13" s="3"/>
      <c r="M13" s="3"/>
      <c r="N13" s="3"/>
      <c r="O13" s="3"/>
      <c r="P13" s="3"/>
      <c r="Q13" s="3"/>
      <c r="R13" s="3"/>
      <c r="S13" s="3"/>
      <c r="T13" s="3"/>
      <c r="U13" s="3"/>
      <c r="V13" s="3"/>
      <c r="W13" s="3"/>
      <c r="X13" s="3"/>
      <c r="Y13" s="3"/>
      <c r="Z13" s="3"/>
      <c r="AA13" s="3"/>
    </row>
    <row r="14" ht="60" customHeight="1" spans="1:27">
      <c r="A14" s="3"/>
      <c r="B14" s="6" t="s">
        <v>296</v>
      </c>
      <c r="C14" s="3"/>
      <c r="D14" s="3"/>
      <c r="E14" s="3"/>
      <c r="F14" s="3"/>
      <c r="G14" s="3"/>
      <c r="H14" s="3"/>
      <c r="I14" s="3"/>
      <c r="J14" s="3"/>
      <c r="K14" s="3"/>
      <c r="L14" s="3"/>
      <c r="M14" s="3"/>
      <c r="N14" s="3"/>
      <c r="O14" s="3"/>
      <c r="P14" s="3"/>
      <c r="Q14" s="3"/>
      <c r="R14" s="3"/>
      <c r="S14" s="3"/>
      <c r="T14" s="3"/>
      <c r="U14" s="3"/>
      <c r="V14" s="3"/>
      <c r="W14" s="3"/>
      <c r="X14" s="3"/>
      <c r="Y14" s="3"/>
      <c r="Z14" s="3"/>
      <c r="AA14" s="3"/>
    </row>
    <row r="15" ht="15" spans="1:27">
      <c r="A15" s="3"/>
      <c r="B15" s="10" t="s">
        <v>297</v>
      </c>
      <c r="C15" s="3"/>
      <c r="D15" s="3"/>
      <c r="E15" s="3"/>
      <c r="F15" s="3"/>
      <c r="G15" s="3"/>
      <c r="H15" s="3"/>
      <c r="I15" s="3"/>
      <c r="J15" s="3"/>
      <c r="K15" s="3"/>
      <c r="L15" s="3"/>
      <c r="M15" s="3"/>
      <c r="N15" s="3"/>
      <c r="O15" s="3"/>
      <c r="P15" s="3"/>
      <c r="Q15" s="3"/>
      <c r="R15" s="3"/>
      <c r="S15" s="3"/>
      <c r="T15" s="3"/>
      <c r="U15" s="3"/>
      <c r="V15" s="3"/>
      <c r="W15" s="3"/>
      <c r="X15" s="3"/>
      <c r="Y15" s="3"/>
      <c r="Z15" s="3"/>
      <c r="AA15" s="3"/>
    </row>
    <row r="16" spans="1:27">
      <c r="A16" s="3"/>
      <c r="B16" s="6" t="s">
        <v>298</v>
      </c>
      <c r="C16" s="3"/>
      <c r="D16" s="3"/>
      <c r="E16" s="3"/>
      <c r="F16" s="3"/>
      <c r="G16" s="3"/>
      <c r="H16" s="3"/>
      <c r="I16" s="3"/>
      <c r="J16" s="3"/>
      <c r="K16" s="3"/>
      <c r="L16" s="3"/>
      <c r="M16" s="3"/>
      <c r="N16" s="3"/>
      <c r="O16" s="3"/>
      <c r="P16" s="3"/>
      <c r="Q16" s="3"/>
      <c r="R16" s="3"/>
      <c r="S16" s="3"/>
      <c r="T16" s="3"/>
      <c r="U16" s="3"/>
      <c r="V16" s="3"/>
      <c r="W16" s="3"/>
      <c r="X16" s="3"/>
      <c r="Y16" s="3"/>
      <c r="Z16" s="3"/>
      <c r="AA16" s="3"/>
    </row>
    <row r="17" spans="1:27">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c r="A18" s="3"/>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sheetData>
  <sheetProtection formatCells="0" insertHyperlinks="0" autoFilter="0"/>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��Ǒ-��N%���NǑ-��N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WWO_base_provider_20240723105447-0621b0a3a2</Application>
  <HeadingPairs>
    <vt:vector size="2" baseType="variant">
      <vt:variant>
        <vt:lpstr>工作表</vt:lpstr>
      </vt:variant>
      <vt:variant>
        <vt:i4>5</vt:i4>
      </vt:variant>
    </vt:vector>
  </HeadingPairs>
  <TitlesOfParts>
    <vt:vector size="5" baseType="lpstr">
      <vt:lpstr>首页</vt:lpstr>
      <vt:lpstr>YonSuite(标准版)公有云</vt:lpstr>
      <vt:lpstr>YonSuite(标准版)公有云- 仅支持老客户续费产品</vt:lpstr>
      <vt:lpstr>YS定价说明</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、Joey_</cp:lastModifiedBy>
  <dcterms:created xsi:type="dcterms:W3CDTF">2006-11-18T03:21:00Z</dcterms:created>
  <dcterms:modified xsi:type="dcterms:W3CDTF">2026-05-29T08:27:34Z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F332F17325DD41A0BCBD3A9E8D4BD0E0_13</vt:lpwstr>
  </property>
  <property fmtid="{D5CDD505-2E9C-101B-9397-08002B2CF9AE}" pid="4" name="CalculationRule">
    <vt:i4>0</vt:i4>
  </property>
</Properties>
</file>